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<sst xmlns="http://schemas.openxmlformats.org/spreadsheetml/2006/main" count="64" uniqueCount="59">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</sst>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5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0" fillId="0" borderId="16" xfId="0" applyFont="1" applyBorder="1" applyAlignment="1">
      <alignment horizontal="center" vertical="center"/>
    </xf>
    <xf numFmtId="0" fontId="29" fillId="0" borderId="16" xfId="0" applyNumberFormat="1" applyFont="1" applyFill="1" applyBorder="1" applyAlignment="1" applyProtection="1">
      <alignment/>
      <protection/>
    </xf>
    <xf numFmtId="0" fontId="32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1" fillId="0" borderId="19" xfId="0" applyNumberFormat="1" applyFont="1" applyFill="1" applyBorder="1" applyAlignment="1" applyProtection="1">
      <alignment horizontal="center"/>
      <protection/>
    </xf>
    <xf numFmtId="0" fontId="31" fillId="0" borderId="20" xfId="0" applyNumberFormat="1" applyFont="1" applyFill="1" applyBorder="1" applyAlignment="1" applyProtection="1">
      <alignment horizontal="center"/>
      <protection/>
    </xf>
    <xf numFmtId="0" fontId="30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  <xf numFmtId="0" fontId="29" fillId="0" borderId="23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05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05.09.2017</v>
          </cell>
        </row>
        <row r="6">
          <cell r="G6" t="str">
            <v>Фактично надійшло на 05.09.2017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1125295462.91</v>
          </cell>
          <cell r="H10">
            <v>8411098.940000057</v>
          </cell>
          <cell r="I10">
            <v>7.978543784435637</v>
          </cell>
          <cell r="J10">
            <v>-97010381.05999994</v>
          </cell>
          <cell r="K10">
            <v>93.64516573952143</v>
          </cell>
          <cell r="L10">
            <v>-76363431.08999991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2828590195.62</v>
          </cell>
          <cell r="H11">
            <v>28461848.51999998</v>
          </cell>
          <cell r="I11">
            <v>8.704594699900598</v>
          </cell>
          <cell r="J11">
            <v>-298513151.48</v>
          </cell>
          <cell r="K11">
            <v>93.86987052842223</v>
          </cell>
          <cell r="L11">
            <v>-184719804.3800001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242247937.03</v>
          </cell>
          <cell r="H12">
            <v>3542397.680000007</v>
          </cell>
          <cell r="I12">
            <v>14.13541862817479</v>
          </cell>
          <cell r="J12">
            <v>-21518039.319999993</v>
          </cell>
          <cell r="K12">
            <v>95.26637619160473</v>
          </cell>
          <cell r="L12">
            <v>-12036886.969999999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311413853.48</v>
          </cell>
          <cell r="H13">
            <v>3857993.100000024</v>
          </cell>
          <cell r="I13">
            <v>10.960269944715662</v>
          </cell>
          <cell r="J13">
            <v>-31341806.899999976</v>
          </cell>
          <cell r="K13">
            <v>95.6551204174973</v>
          </cell>
          <cell r="L13">
            <v>-14145146.51999998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308490094.13</v>
          </cell>
          <cell r="H14">
            <v>3610907.449999988</v>
          </cell>
          <cell r="I14">
            <v>8.531583616860381</v>
          </cell>
          <cell r="J14">
            <v>-38713092.55000001</v>
          </cell>
          <cell r="K14">
            <v>89.1909511298847</v>
          </cell>
          <cell r="L14">
            <v>-37385905.870000005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45922690.74</v>
          </cell>
          <cell r="H15">
            <v>476631.6099999994</v>
          </cell>
          <cell r="I15">
            <v>9.524441180584684</v>
          </cell>
          <cell r="J15">
            <v>-4527668.390000001</v>
          </cell>
          <cell r="K15">
            <v>94.26536184939775</v>
          </cell>
          <cell r="L15">
            <v>-2793709.259999998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25087355.47</v>
          </cell>
          <cell r="H16">
            <v>263386.7599999979</v>
          </cell>
          <cell r="I16">
            <v>7.483966769971756</v>
          </cell>
          <cell r="J16">
            <v>-3255960.240000002</v>
          </cell>
          <cell r="K16">
            <v>97.27012593990042</v>
          </cell>
          <cell r="L16">
            <v>-704073.5300000012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154745410.28</v>
          </cell>
          <cell r="H17">
            <v>1281790.1200000048</v>
          </cell>
          <cell r="I17">
            <v>6.700829695412086</v>
          </cell>
          <cell r="J17">
            <v>-17847036.879999995</v>
          </cell>
          <cell r="K17">
            <v>116.73326087232847</v>
          </cell>
          <cell r="L17">
            <v>22182155.28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18025728.35</v>
          </cell>
          <cell r="H18">
            <v>283714.1300000027</v>
          </cell>
          <cell r="I18">
            <v>15.889978162869637</v>
          </cell>
          <cell r="J18">
            <v>-1501776.8699999973</v>
          </cell>
          <cell r="K18">
            <v>101.26856349113831</v>
          </cell>
          <cell r="L18">
            <v>225803.3500000015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20066807.57</v>
          </cell>
          <cell r="H19">
            <v>150552.87000000104</v>
          </cell>
          <cell r="I19">
            <v>13.067804598599158</v>
          </cell>
          <cell r="J19">
            <v>-1001537.129999999</v>
          </cell>
          <cell r="K19">
            <v>137.71947734589983</v>
          </cell>
          <cell r="L19">
            <v>5496023.57</v>
          </cell>
        </row>
        <row r="20">
          <cell r="B20">
            <v>116006848</v>
          </cell>
          <cell r="C20">
            <v>80756591</v>
          </cell>
          <cell r="D20">
            <v>9808578</v>
          </cell>
          <cell r="G20">
            <v>85781854.78</v>
          </cell>
          <cell r="H20">
            <v>686875.1700000018</v>
          </cell>
          <cell r="I20">
            <v>7.0028007117851505</v>
          </cell>
          <cell r="J20">
            <v>-9121702.829999998</v>
          </cell>
          <cell r="K20">
            <v>106.22272896586236</v>
          </cell>
          <cell r="L20">
            <v>5025263.780000001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65873308.87</v>
          </cell>
          <cell r="H21">
            <v>494453.1099999994</v>
          </cell>
          <cell r="I21">
            <v>5.477472767898184</v>
          </cell>
          <cell r="J21">
            <v>-8532576.89</v>
          </cell>
          <cell r="K21">
            <v>102.65118608601665</v>
          </cell>
          <cell r="L21">
            <v>1701318.8699999973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58855503.28</v>
          </cell>
          <cell r="H22">
            <v>728904.9200000018</v>
          </cell>
          <cell r="I22">
            <v>10.30125010458054</v>
          </cell>
          <cell r="J22">
            <v>-6346983.079999998</v>
          </cell>
          <cell r="K22">
            <v>96.13297104038408</v>
          </cell>
          <cell r="L22">
            <v>-2367511.719999999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45909115.6</v>
          </cell>
          <cell r="H23">
            <v>197037.34000000358</v>
          </cell>
          <cell r="I23">
            <v>2.8562771901936577</v>
          </cell>
          <cell r="J23">
            <v>-6701359.659999996</v>
          </cell>
          <cell r="K23">
            <v>97.0914709368393</v>
          </cell>
          <cell r="L23">
            <v>-1375280.3999999985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26760904.9</v>
          </cell>
          <cell r="H24">
            <v>131937.3299999982</v>
          </cell>
          <cell r="I24">
            <v>4.7729227200638356</v>
          </cell>
          <cell r="J24">
            <v>-2632350.670000002</v>
          </cell>
          <cell r="K24">
            <v>121.1095874366719</v>
          </cell>
          <cell r="L24">
            <v>4664466.8999999985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80668862.08</v>
          </cell>
          <cell r="H25">
            <v>666299.6200000048</v>
          </cell>
          <cell r="I25">
            <v>5.628726203243381</v>
          </cell>
          <cell r="J25">
            <v>-11171185.379999995</v>
          </cell>
          <cell r="K25">
            <v>99.83913392816035</v>
          </cell>
          <cell r="L25">
            <v>-129977.92000000179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46617759.69</v>
          </cell>
          <cell r="H26">
            <v>519411.1799999997</v>
          </cell>
          <cell r="I26">
            <v>6.814736570311633</v>
          </cell>
          <cell r="J26">
            <v>-7102470.82</v>
          </cell>
          <cell r="K26">
            <v>95.38720480594553</v>
          </cell>
          <cell r="L26">
            <v>-2254371.3100000024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36622589.54</v>
          </cell>
          <cell r="H27">
            <v>197875.36999999732</v>
          </cell>
          <cell r="I27">
            <v>5.971647290348336</v>
          </cell>
          <cell r="J27">
            <v>-3115705.6300000027</v>
          </cell>
          <cell r="K27">
            <v>100.14203889485678</v>
          </cell>
          <cell r="L27">
            <v>51944.539999999106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39803186.7</v>
          </cell>
          <cell r="H28">
            <v>431952.75</v>
          </cell>
          <cell r="I28">
            <v>8.208299840946793</v>
          </cell>
          <cell r="J28">
            <v>-4830437.25</v>
          </cell>
          <cell r="K28">
            <v>97.21145547723768</v>
          </cell>
          <cell r="L28">
            <v>-1141768.299999997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100158810.56</v>
          </cell>
          <cell r="H29">
            <v>1424983.100000009</v>
          </cell>
          <cell r="I29">
            <v>14.122485721749925</v>
          </cell>
          <cell r="J29">
            <v>-8665188.899999991</v>
          </cell>
          <cell r="K29">
            <v>99.54209650567812</v>
          </cell>
          <cell r="L29">
            <v>-460740.4399999976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45075931.39</v>
          </cell>
          <cell r="H30">
            <v>351490.7100000009</v>
          </cell>
          <cell r="I30">
            <v>7.334745996145367</v>
          </cell>
          <cell r="J30">
            <v>-4440641.289999999</v>
          </cell>
          <cell r="K30">
            <v>100.6082154647535</v>
          </cell>
          <cell r="L30">
            <v>272501.3900000006</v>
          </cell>
        </row>
        <row r="31">
          <cell r="B31">
            <v>33273209</v>
          </cell>
          <cell r="C31">
            <v>22218132</v>
          </cell>
          <cell r="D31">
            <v>2730931</v>
          </cell>
          <cell r="G31">
            <v>24746288.68</v>
          </cell>
          <cell r="H31">
            <v>388541.7199999988</v>
          </cell>
          <cell r="I31">
            <v>14.227445512171446</v>
          </cell>
          <cell r="J31">
            <v>-2342389.280000001</v>
          </cell>
          <cell r="K31">
            <v>111.37879944182527</v>
          </cell>
          <cell r="L31">
            <v>2528156.6799999997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24323593.42</v>
          </cell>
          <cell r="H32">
            <v>72447.65000000224</v>
          </cell>
          <cell r="I32">
            <v>2.881010601429069</v>
          </cell>
          <cell r="J32">
            <v>-2442213.3499999978</v>
          </cell>
          <cell r="K32">
            <v>111.09411592812708</v>
          </cell>
          <cell r="L32">
            <v>2429010.420000002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39720047.44</v>
          </cell>
          <cell r="H33">
            <v>507867.8599999994</v>
          </cell>
          <cell r="I33">
            <v>9.506064406866575</v>
          </cell>
          <cell r="J33">
            <v>-4834699.140000001</v>
          </cell>
          <cell r="K33">
            <v>107.29097905440564</v>
          </cell>
          <cell r="L33">
            <v>2699183.4399999976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34927299.93</v>
          </cell>
          <cell r="H34">
            <v>248732.4600000009</v>
          </cell>
          <cell r="I34">
            <v>6.420043718741239</v>
          </cell>
          <cell r="J34">
            <v>-3625578.539999999</v>
          </cell>
          <cell r="K34">
            <v>114.16642191280901</v>
          </cell>
          <cell r="L34">
            <v>4333978.93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86595645.57</v>
          </cell>
          <cell r="H35">
            <v>1160001.1299999952</v>
          </cell>
          <cell r="I35">
            <v>12.773355093529995</v>
          </cell>
          <cell r="J35">
            <v>-7921411.870000005</v>
          </cell>
          <cell r="K35">
            <v>110.39687795443625</v>
          </cell>
          <cell r="L35">
            <v>8155342.569999993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9732300.29</v>
          </cell>
          <cell r="H36">
            <v>57526.18999999948</v>
          </cell>
          <cell r="I36">
            <v>4.8838130733214316</v>
          </cell>
          <cell r="J36">
            <v>-1120368.8100000005</v>
          </cell>
          <cell r="K36">
            <v>103.31289880977278</v>
          </cell>
          <cell r="L36">
            <v>312082.2899999991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23053394.76</v>
          </cell>
          <cell r="H37">
            <v>296630.58999999985</v>
          </cell>
          <cell r="I37">
            <v>11.449435075351586</v>
          </cell>
          <cell r="J37">
            <v>-2294157.41</v>
          </cell>
          <cell r="K37">
            <v>96.44988563899477</v>
          </cell>
          <cell r="L37">
            <v>-848546.2399999984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13297626.22</v>
          </cell>
          <cell r="H38">
            <v>150983.6400000006</v>
          </cell>
          <cell r="I38">
            <v>10.732302399391576</v>
          </cell>
          <cell r="J38">
            <v>-1255831.3599999994</v>
          </cell>
          <cell r="K38">
            <v>107.78467667011368</v>
          </cell>
          <cell r="L38">
            <v>960412.2200000007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9334154.88</v>
          </cell>
          <cell r="H39">
            <v>199395.80000000075</v>
          </cell>
          <cell r="I39">
            <v>9.647827523789882</v>
          </cell>
          <cell r="J39">
            <v>-1867347.1999999993</v>
          </cell>
          <cell r="K39">
            <v>87.47616684185353</v>
          </cell>
          <cell r="L39">
            <v>-1336357.1199999992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9568496.76</v>
          </cell>
          <cell r="H40">
            <v>136783.91999999993</v>
          </cell>
          <cell r="I40">
            <v>12.937659256905146</v>
          </cell>
          <cell r="J40">
            <v>-920470.0800000001</v>
          </cell>
          <cell r="K40">
            <v>146.5960886860292</v>
          </cell>
          <cell r="L40">
            <v>3041380.76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9859990.16</v>
          </cell>
          <cell r="H41">
            <v>127089.1799999997</v>
          </cell>
          <cell r="I41">
            <v>3.233073571532684</v>
          </cell>
          <cell r="J41">
            <v>-3803819.8200000003</v>
          </cell>
          <cell r="K41">
            <v>73.46119985653445</v>
          </cell>
          <cell r="L41">
            <v>-3562047.84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16109358.5</v>
          </cell>
          <cell r="H42">
            <v>128830.7100000009</v>
          </cell>
          <cell r="I42">
            <v>6.902032185376157</v>
          </cell>
          <cell r="J42">
            <v>-1737731.289999999</v>
          </cell>
          <cell r="K42">
            <v>92.50522508807153</v>
          </cell>
          <cell r="L42">
            <v>-1305180.5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29924040.15</v>
          </cell>
          <cell r="H43">
            <v>156097.93999999762</v>
          </cell>
          <cell r="I43">
            <v>4.962518029501386</v>
          </cell>
          <cell r="J43">
            <v>-2989441.0600000024</v>
          </cell>
          <cell r="K43">
            <v>99.69299951126375</v>
          </cell>
          <cell r="L43">
            <v>-92149.85000000149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14117620.8</v>
          </cell>
          <cell r="H44">
            <v>248930.86000000127</v>
          </cell>
          <cell r="I44">
            <v>11.350949367088665</v>
          </cell>
          <cell r="J44">
            <v>-1944109.1399999987</v>
          </cell>
          <cell r="K44">
            <v>95.30252715769691</v>
          </cell>
          <cell r="L44">
            <v>-695859.1999999993</v>
          </cell>
        </row>
        <row r="45">
          <cell r="B45">
            <v>14770044</v>
          </cell>
          <cell r="C45">
            <v>11032141</v>
          </cell>
          <cell r="D45">
            <v>765267</v>
          </cell>
          <cell r="G45">
            <v>12627604.1</v>
          </cell>
          <cell r="H45">
            <v>34319.79999999888</v>
          </cell>
          <cell r="I45">
            <v>4.484683123667803</v>
          </cell>
          <cell r="J45">
            <v>-730947.2000000011</v>
          </cell>
          <cell r="K45">
            <v>114.46195348663511</v>
          </cell>
          <cell r="L45">
            <v>1595463.0999999996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5355505.69</v>
          </cell>
          <cell r="H46">
            <v>47511.42000000086</v>
          </cell>
          <cell r="I46">
            <v>10.763801540552981</v>
          </cell>
          <cell r="J46">
            <v>-393888.57999999914</v>
          </cell>
          <cell r="K46">
            <v>105.11007921273998</v>
          </cell>
          <cell r="L46">
            <v>260365.6900000004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5302270.99</v>
          </cell>
          <cell r="H47">
            <v>160412.98000000045</v>
          </cell>
          <cell r="I47">
            <v>24.592581122888635</v>
          </cell>
          <cell r="J47">
            <v>-491869.01999999955</v>
          </cell>
          <cell r="K47">
            <v>112.89375839287703</v>
          </cell>
          <cell r="L47">
            <v>605579.9900000002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5503260.35</v>
          </cell>
          <cell r="H48">
            <v>6990.6899999994785</v>
          </cell>
          <cell r="I48">
            <v>0.8529153037432428</v>
          </cell>
          <cell r="J48">
            <v>-812632.3100000005</v>
          </cell>
          <cell r="K48">
            <v>94.17687181581977</v>
          </cell>
          <cell r="L48">
            <v>-340276.6500000004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14115166.07</v>
          </cell>
          <cell r="H49">
            <v>342106.83999999985</v>
          </cell>
          <cell r="I49">
            <v>19.175940925157583</v>
          </cell>
          <cell r="J49">
            <v>-1441935.1600000001</v>
          </cell>
          <cell r="K49">
            <v>109.42294567910422</v>
          </cell>
          <cell r="L49">
            <v>1215526.0700000003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6126301.24</v>
          </cell>
          <cell r="H50">
            <v>229663.1900000004</v>
          </cell>
          <cell r="I50">
            <v>42.76734151946168</v>
          </cell>
          <cell r="J50">
            <v>-307342.8099999996</v>
          </cell>
          <cell r="K50">
            <v>110.38209570085942</v>
          </cell>
          <cell r="L50">
            <v>576215.2400000002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5140458.27</v>
          </cell>
          <cell r="H51">
            <v>73674.27999999933</v>
          </cell>
          <cell r="I51">
            <v>12.64353881823147</v>
          </cell>
          <cell r="J51">
            <v>-509028.72000000067</v>
          </cell>
          <cell r="K51">
            <v>106.51183636764856</v>
          </cell>
          <cell r="L51">
            <v>314273.26999999955</v>
          </cell>
        </row>
        <row r="52">
          <cell r="B52">
            <v>8697492197</v>
          </cell>
          <cell r="C52">
            <v>6386906364</v>
          </cell>
          <cell r="D52">
            <v>692624346</v>
          </cell>
          <cell r="G52">
            <v>6111493787.24</v>
          </cell>
          <cell r="H52">
            <v>60946080.63000007</v>
          </cell>
          <cell r="I52">
            <v>8.799298058460115</v>
          </cell>
          <cell r="J52">
            <v>-609057345.3999997</v>
          </cell>
          <cell r="K52">
            <v>95.68785635699355</v>
          </cell>
          <cell r="L52">
            <v>-275412576.7600002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8" sqref="G8:H8"/>
    </sheetView>
  </sheetViews>
  <sheetFormatPr defaultColWidth="11.421875" defaultRowHeight="12.75"/>
  <cols>
    <col min="1" max="1" width="31.140625" style="0" customWidth="1"/>
    <col min="2" max="3" width="11.421875" style="1" customWidth="1"/>
    <col min="4" max="4" width="11.28125" style="1" customWidth="1"/>
    <col min="5" max="6" width="11.421875" style="1" customWidth="1"/>
    <col min="7" max="7" width="9.421875" style="1" customWidth="1"/>
    <col min="8" max="8" width="11.421875" style="1" customWidth="1"/>
    <col min="9" max="9" width="8.57421875" style="1" customWidth="1"/>
    <col min="10" max="12" width="11.421875" style="1" customWidth="1"/>
  </cols>
  <sheetData>
    <row r="2" spans="1:10" ht="18.75">
      <c r="A2" s="50" t="str">
        <f>'[6]вспомогат'!A2</f>
        <v>Щоденний моніторинг виконання за помісячним розписом доходів станом на 05.09.2017</v>
      </c>
      <c r="B2" s="50"/>
      <c r="C2" s="50"/>
      <c r="D2" s="50"/>
      <c r="E2" s="50"/>
      <c r="F2" s="50"/>
      <c r="G2" s="50"/>
      <c r="H2" s="50"/>
      <c r="I2" s="50"/>
      <c r="J2" s="50"/>
    </row>
    <row r="3" ht="12.75">
      <c r="J3" s="2" t="s">
        <v>0</v>
      </c>
    </row>
    <row r="5" spans="1:10" ht="12.75">
      <c r="A5" s="51" t="s">
        <v>1</v>
      </c>
      <c r="B5" s="54" t="s">
        <v>2</v>
      </c>
      <c r="C5" s="55"/>
      <c r="D5" s="55"/>
      <c r="E5" s="55"/>
      <c r="F5" s="55"/>
      <c r="G5" s="55"/>
      <c r="H5" s="55"/>
      <c r="I5" s="55"/>
      <c r="J5" s="55"/>
    </row>
    <row r="6" spans="1:10" ht="12.75" customHeight="1">
      <c r="A6" s="52"/>
      <c r="B6" s="3" t="s">
        <v>3</v>
      </c>
      <c r="C6" s="4" t="s">
        <v>3</v>
      </c>
      <c r="D6" s="3" t="s">
        <v>4</v>
      </c>
      <c r="E6" s="56" t="str">
        <f>'[6]вспомогат'!G6</f>
        <v>Фактично надійшло на 05.09.2017</v>
      </c>
      <c r="F6" s="57"/>
      <c r="G6" s="46" t="s">
        <v>5</v>
      </c>
      <c r="H6" s="47"/>
      <c r="I6" s="47"/>
      <c r="J6" s="47"/>
    </row>
    <row r="7" spans="1:10" ht="12.75">
      <c r="A7" s="52"/>
      <c r="B7" s="5" t="s">
        <v>6</v>
      </c>
      <c r="C7" s="6" t="s">
        <v>6</v>
      </c>
      <c r="D7" s="5" t="s">
        <v>7</v>
      </c>
      <c r="E7" s="58"/>
      <c r="F7" s="59"/>
      <c r="G7" s="48" t="s">
        <v>8</v>
      </c>
      <c r="H7" s="49"/>
      <c r="I7" s="49"/>
      <c r="J7" s="49"/>
    </row>
    <row r="8" spans="1:10" ht="12.75">
      <c r="A8" s="52"/>
      <c r="B8" s="5" t="s">
        <v>9</v>
      </c>
      <c r="C8" s="6" t="s">
        <v>7</v>
      </c>
      <c r="D8" s="5" t="str">
        <f>'[6]вспомогат'!D8</f>
        <v>вересень</v>
      </c>
      <c r="E8" s="6" t="s">
        <v>10</v>
      </c>
      <c r="F8" s="9" t="str">
        <f>'[6]вспомогат'!H8</f>
        <v>за вересень</v>
      </c>
      <c r="G8" s="44" t="str">
        <f>'[6]вспомогат'!I8</f>
        <v>за вересень</v>
      </c>
      <c r="H8" s="45"/>
      <c r="I8" s="44" t="str">
        <f>'[6]вспомогат'!K8</f>
        <v>за 9 місяців</v>
      </c>
      <c r="J8" s="45"/>
    </row>
    <row r="9" spans="1:10" ht="12.75">
      <c r="A9" s="53"/>
      <c r="B9" s="10" t="str">
        <f>'[6]вспомогат'!B9</f>
        <v> рік </v>
      </c>
      <c r="C9" s="8" t="str">
        <f>'[6]вспомогат'!C9</f>
        <v>9 міс.   </v>
      </c>
      <c r="D9" s="11"/>
      <c r="E9" s="7"/>
      <c r="F9" s="11"/>
      <c r="G9" s="8" t="s">
        <v>11</v>
      </c>
      <c r="H9" s="12" t="s">
        <v>12</v>
      </c>
      <c r="I9" s="13" t="s">
        <v>11</v>
      </c>
      <c r="J9" s="14" t="s">
        <v>12</v>
      </c>
    </row>
    <row r="10" spans="1:10" ht="12.75">
      <c r="A10" s="15" t="s">
        <v>13</v>
      </c>
      <c r="B10" s="16">
        <f>'[6]вспомогат'!B10</f>
        <v>1601893474</v>
      </c>
      <c r="C10" s="16">
        <f>'[6]вспомогат'!C10</f>
        <v>1201658894</v>
      </c>
      <c r="D10" s="16">
        <f>'[6]вспомогат'!D10</f>
        <v>105421480</v>
      </c>
      <c r="E10" s="16">
        <f>'[6]вспомогат'!G10</f>
        <v>1125295462.91</v>
      </c>
      <c r="F10" s="16">
        <f>'[6]вспомогат'!H10</f>
        <v>8411098.940000057</v>
      </c>
      <c r="G10" s="17">
        <f>'[6]вспомогат'!I10</f>
        <v>7.978543784435637</v>
      </c>
      <c r="H10" s="16">
        <f>'[6]вспомогат'!J10</f>
        <v>-97010381.05999994</v>
      </c>
      <c r="I10" s="17">
        <f>'[6]вспомогат'!K10</f>
        <v>93.64516573952143</v>
      </c>
      <c r="J10" s="16">
        <f>'[6]вспомогат'!L10</f>
        <v>-76363431.08999991</v>
      </c>
    </row>
    <row r="11" spans="1:10" ht="12.75">
      <c r="A11" s="15"/>
      <c r="B11" s="16"/>
      <c r="C11" s="16"/>
      <c r="D11" s="18"/>
      <c r="E11" s="16"/>
      <c r="F11" s="18"/>
      <c r="G11" s="19"/>
      <c r="H11" s="20"/>
      <c r="I11" s="21"/>
      <c r="J11" s="22"/>
    </row>
    <row r="12" spans="1:10" ht="12.75">
      <c r="A12" s="15" t="s">
        <v>14</v>
      </c>
      <c r="B12" s="16">
        <f>'[6]вспомогат'!B11</f>
        <v>4165000000</v>
      </c>
      <c r="C12" s="16">
        <f>'[6]вспомогат'!C11</f>
        <v>3013310000</v>
      </c>
      <c r="D12" s="16">
        <f>'[6]вспомогат'!D11</f>
        <v>326975000</v>
      </c>
      <c r="E12" s="16">
        <f>'[6]вспомогат'!G11</f>
        <v>2828590195.62</v>
      </c>
      <c r="F12" s="16">
        <f>'[6]вспомогат'!H11</f>
        <v>28461848.51999998</v>
      </c>
      <c r="G12" s="19">
        <f>'[6]вспомогат'!I11</f>
        <v>8.704594699900598</v>
      </c>
      <c r="H12" s="20">
        <f>'[6]вспомогат'!J11</f>
        <v>-298513151.48</v>
      </c>
      <c r="I12" s="19">
        <f>'[6]вспомогат'!K11</f>
        <v>93.86987052842223</v>
      </c>
      <c r="J12" s="22">
        <f>'[6]вспомогат'!L11</f>
        <v>-184719804.3800001</v>
      </c>
    </row>
    <row r="13" spans="1:10" ht="12.75">
      <c r="A13" s="15" t="s">
        <v>15</v>
      </c>
      <c r="B13" s="16">
        <f>'[6]вспомогат'!B12</f>
        <v>333387531</v>
      </c>
      <c r="C13" s="16">
        <f>'[6]вспомогат'!C12</f>
        <v>254284824</v>
      </c>
      <c r="D13" s="16">
        <f>'[6]вспомогат'!D12</f>
        <v>25060437</v>
      </c>
      <c r="E13" s="16">
        <f>'[6]вспомогат'!G12</f>
        <v>242247937.03</v>
      </c>
      <c r="F13" s="16">
        <f>'[6]вспомогат'!H12</f>
        <v>3542397.680000007</v>
      </c>
      <c r="G13" s="19">
        <f>'[6]вспомогат'!I12</f>
        <v>14.13541862817479</v>
      </c>
      <c r="H13" s="20">
        <f>'[6]вспомогат'!J12</f>
        <v>-21518039.319999993</v>
      </c>
      <c r="I13" s="19">
        <f>'[6]вспомогат'!K12</f>
        <v>95.26637619160473</v>
      </c>
      <c r="J13" s="22">
        <f>'[6]вспомогат'!L12</f>
        <v>-12036886.969999999</v>
      </c>
    </row>
    <row r="14" spans="1:10" ht="12.75">
      <c r="A14" s="15" t="s">
        <v>16</v>
      </c>
      <c r="B14" s="16">
        <f>'[6]вспомогат'!B13</f>
        <v>433085513</v>
      </c>
      <c r="C14" s="16">
        <f>'[6]вспомогат'!C13</f>
        <v>325559000</v>
      </c>
      <c r="D14" s="16">
        <f>'[6]вспомогат'!D13</f>
        <v>35199800</v>
      </c>
      <c r="E14" s="16">
        <f>'[6]вспомогат'!G13</f>
        <v>311413853.48</v>
      </c>
      <c r="F14" s="16">
        <f>'[6]вспомогат'!H13</f>
        <v>3857993.100000024</v>
      </c>
      <c r="G14" s="19">
        <f>'[6]вспомогат'!I13</f>
        <v>10.960269944715662</v>
      </c>
      <c r="H14" s="20">
        <f>'[6]вспомогат'!J13</f>
        <v>-31341806.899999976</v>
      </c>
      <c r="I14" s="19">
        <f>'[6]вспомогат'!K13</f>
        <v>95.6551204174973</v>
      </c>
      <c r="J14" s="22">
        <f>'[6]вспомогат'!L13</f>
        <v>-14145146.51999998</v>
      </c>
    </row>
    <row r="15" spans="1:10" ht="12.75">
      <c r="A15" s="15" t="s">
        <v>17</v>
      </c>
      <c r="B15" s="16">
        <f>'[6]вспомогат'!B14</f>
        <v>470400000</v>
      </c>
      <c r="C15" s="16">
        <f>'[6]вспомогат'!C14</f>
        <v>345876000</v>
      </c>
      <c r="D15" s="16">
        <f>'[6]вспомогат'!D14</f>
        <v>42324000</v>
      </c>
      <c r="E15" s="16">
        <f>'[6]вспомогат'!G14</f>
        <v>308490094.13</v>
      </c>
      <c r="F15" s="16">
        <f>'[6]вспомогат'!H14</f>
        <v>3610907.449999988</v>
      </c>
      <c r="G15" s="19">
        <f>'[6]вспомогат'!I14</f>
        <v>8.531583616860381</v>
      </c>
      <c r="H15" s="20">
        <f>'[6]вспомогат'!J14</f>
        <v>-38713092.55000001</v>
      </c>
      <c r="I15" s="19">
        <f>'[6]вспомогат'!K14</f>
        <v>89.1909511298847</v>
      </c>
      <c r="J15" s="22">
        <f>'[6]вспомогат'!L14</f>
        <v>-37385905.870000005</v>
      </c>
    </row>
    <row r="16" spans="1:10" ht="12.75">
      <c r="A16" s="15" t="s">
        <v>18</v>
      </c>
      <c r="B16" s="16">
        <f>'[6]вспомогат'!B15</f>
        <v>63907600</v>
      </c>
      <c r="C16" s="16">
        <f>'[6]вспомогат'!C15</f>
        <v>48716400</v>
      </c>
      <c r="D16" s="16">
        <f>'[6]вспомогат'!D15</f>
        <v>5004300</v>
      </c>
      <c r="E16" s="16">
        <f>'[6]вспомогат'!G15</f>
        <v>45922690.74</v>
      </c>
      <c r="F16" s="16">
        <f>'[6]вспомогат'!H15</f>
        <v>476631.6099999994</v>
      </c>
      <c r="G16" s="19">
        <f>'[6]вспомогат'!I15</f>
        <v>9.524441180584684</v>
      </c>
      <c r="H16" s="20">
        <f>'[6]вспомогат'!J15</f>
        <v>-4527668.390000001</v>
      </c>
      <c r="I16" s="19">
        <f>'[6]вспомогат'!K15</f>
        <v>94.26536184939775</v>
      </c>
      <c r="J16" s="22">
        <f>'[6]вспомогат'!L15</f>
        <v>-2793709.259999998</v>
      </c>
    </row>
    <row r="17" spans="1:10" ht="18" customHeight="1">
      <c r="A17" s="23" t="s">
        <v>19</v>
      </c>
      <c r="B17" s="24">
        <f>SUM(B12:B16)</f>
        <v>5465780644</v>
      </c>
      <c r="C17" s="24">
        <f>SUM(C12:C16)</f>
        <v>3987746224</v>
      </c>
      <c r="D17" s="24">
        <f>SUM(D12:D16)</f>
        <v>434563537</v>
      </c>
      <c r="E17" s="24">
        <f>SUM(E12:E16)</f>
        <v>3736664771</v>
      </c>
      <c r="F17" s="24">
        <f>SUM(F12:F16)</f>
        <v>39949778.36</v>
      </c>
      <c r="G17" s="25">
        <f>F17/D17*100</f>
        <v>9.193081093685961</v>
      </c>
      <c r="H17" s="24">
        <f>SUM(H12:H16)</f>
        <v>-394613758.64</v>
      </c>
      <c r="I17" s="26">
        <f>E17/C17*100</f>
        <v>93.70367523668176</v>
      </c>
      <c r="J17" s="24">
        <f>SUM(J12:J16)</f>
        <v>-251081453.0000001</v>
      </c>
    </row>
    <row r="18" spans="1:10" ht="20.25" customHeight="1">
      <c r="A18" s="15" t="s">
        <v>20</v>
      </c>
      <c r="B18" s="27">
        <f>'[6]вспомогат'!B16</f>
        <v>34835596</v>
      </c>
      <c r="C18" s="27">
        <f>'[6]вспомогат'!C16</f>
        <v>25791429</v>
      </c>
      <c r="D18" s="27">
        <f>'[6]вспомогат'!D16</f>
        <v>3519347</v>
      </c>
      <c r="E18" s="27">
        <f>'[6]вспомогат'!G16</f>
        <v>25087355.47</v>
      </c>
      <c r="F18" s="27">
        <f>'[6]вспомогат'!H16</f>
        <v>263386.7599999979</v>
      </c>
      <c r="G18" s="28">
        <f>'[6]вспомогат'!I16</f>
        <v>7.483966769971756</v>
      </c>
      <c r="H18" s="29">
        <f>'[6]вспомогат'!J16</f>
        <v>-3255960.240000002</v>
      </c>
      <c r="I18" s="30">
        <f>'[6]вспомогат'!K16</f>
        <v>97.27012593990042</v>
      </c>
      <c r="J18" s="31">
        <f>'[6]вспомогат'!L16</f>
        <v>-704073.5300000012</v>
      </c>
    </row>
    <row r="19" spans="1:10" ht="12.75">
      <c r="A19" s="15" t="s">
        <v>21</v>
      </c>
      <c r="B19" s="27">
        <f>'[6]вспомогат'!B17</f>
        <v>188315129</v>
      </c>
      <c r="C19" s="27">
        <f>'[6]вспомогат'!C17</f>
        <v>132563255</v>
      </c>
      <c r="D19" s="27">
        <f>'[6]вспомогат'!D17</f>
        <v>19128827</v>
      </c>
      <c r="E19" s="27">
        <f>'[6]вспомогат'!G17</f>
        <v>154745410.28</v>
      </c>
      <c r="F19" s="27">
        <f>'[6]вспомогат'!H17</f>
        <v>1281790.1200000048</v>
      </c>
      <c r="G19" s="28">
        <f>'[6]вспомогат'!I17</f>
        <v>6.700829695412086</v>
      </c>
      <c r="H19" s="20">
        <f>'[6]вспомогат'!J17</f>
        <v>-17847036.879999995</v>
      </c>
      <c r="I19" s="21">
        <f>'[6]вспомогат'!K17</f>
        <v>116.73326087232847</v>
      </c>
      <c r="J19" s="22">
        <f>'[6]вспомогат'!L17</f>
        <v>22182155.28</v>
      </c>
    </row>
    <row r="20" spans="1:10" ht="12.75">
      <c r="A20" s="15" t="s">
        <v>22</v>
      </c>
      <c r="B20" s="27">
        <f>'[6]вспомогат'!B18</f>
        <v>25131365</v>
      </c>
      <c r="C20" s="27">
        <f>'[6]вспомогат'!C18</f>
        <v>17799925</v>
      </c>
      <c r="D20" s="27">
        <f>'[6]вспомогат'!D18</f>
        <v>1785491</v>
      </c>
      <c r="E20" s="27">
        <f>'[6]вспомогат'!G18</f>
        <v>18025728.35</v>
      </c>
      <c r="F20" s="27">
        <f>'[6]вспомогат'!H18</f>
        <v>283714.1300000027</v>
      </c>
      <c r="G20" s="28">
        <f>'[6]вспомогат'!I18</f>
        <v>15.889978162869637</v>
      </c>
      <c r="H20" s="20">
        <f>'[6]вспомогат'!J18</f>
        <v>-1501776.8699999973</v>
      </c>
      <c r="I20" s="21">
        <f>'[6]вспомогат'!K18</f>
        <v>101.26856349113831</v>
      </c>
      <c r="J20" s="22">
        <f>'[6]вспомогат'!L18</f>
        <v>225803.3500000015</v>
      </c>
    </row>
    <row r="21" spans="1:10" ht="12.75">
      <c r="A21" s="15" t="s">
        <v>23</v>
      </c>
      <c r="B21" s="27">
        <f>'[6]вспомогат'!B19</f>
        <v>19481257</v>
      </c>
      <c r="C21" s="27">
        <f>'[6]вспомогат'!C19</f>
        <v>14570784</v>
      </c>
      <c r="D21" s="27">
        <f>'[6]вспомогат'!D19</f>
        <v>1152090</v>
      </c>
      <c r="E21" s="27">
        <f>'[6]вспомогат'!G19</f>
        <v>20066807.57</v>
      </c>
      <c r="F21" s="27">
        <f>'[6]вспомогат'!H19</f>
        <v>150552.87000000104</v>
      </c>
      <c r="G21" s="28">
        <f>'[6]вспомогат'!I19</f>
        <v>13.067804598599158</v>
      </c>
      <c r="H21" s="20">
        <f>'[6]вспомогат'!J19</f>
        <v>-1001537.129999999</v>
      </c>
      <c r="I21" s="21">
        <f>'[6]вспомогат'!K19</f>
        <v>137.71947734589983</v>
      </c>
      <c r="J21" s="22">
        <f>'[6]вспомогат'!L19</f>
        <v>5496023.57</v>
      </c>
    </row>
    <row r="22" spans="1:10" ht="12.75">
      <c r="A22" s="15" t="s">
        <v>24</v>
      </c>
      <c r="B22" s="27">
        <f>'[6]вспомогат'!B20</f>
        <v>116006848</v>
      </c>
      <c r="C22" s="27">
        <f>'[6]вспомогат'!C20</f>
        <v>80756591</v>
      </c>
      <c r="D22" s="27">
        <f>'[6]вспомогат'!D20</f>
        <v>9808578</v>
      </c>
      <c r="E22" s="27">
        <f>'[6]вспомогат'!G20</f>
        <v>85781854.78</v>
      </c>
      <c r="F22" s="27">
        <f>'[6]вспомогат'!H20</f>
        <v>686875.1700000018</v>
      </c>
      <c r="G22" s="28">
        <f>'[6]вспомогат'!I20</f>
        <v>7.0028007117851505</v>
      </c>
      <c r="H22" s="20">
        <f>'[6]вспомогат'!J20</f>
        <v>-9121702.829999998</v>
      </c>
      <c r="I22" s="21">
        <f>'[6]вспомогат'!K20</f>
        <v>106.22272896586236</v>
      </c>
      <c r="J22" s="22">
        <f>'[6]вспомогат'!L20</f>
        <v>5025263.780000001</v>
      </c>
    </row>
    <row r="23" spans="1:10" ht="12.75">
      <c r="A23" s="15" t="s">
        <v>25</v>
      </c>
      <c r="B23" s="27">
        <f>'[6]вспомогат'!B21</f>
        <v>88876200</v>
      </c>
      <c r="C23" s="27">
        <f>'[6]вспомогат'!C21</f>
        <v>64171990</v>
      </c>
      <c r="D23" s="27">
        <f>'[6]вспомогат'!D21</f>
        <v>9027030</v>
      </c>
      <c r="E23" s="27">
        <f>'[6]вспомогат'!G21</f>
        <v>65873308.87</v>
      </c>
      <c r="F23" s="27">
        <f>'[6]вспомогат'!H21</f>
        <v>494453.1099999994</v>
      </c>
      <c r="G23" s="28">
        <f>'[6]вспомогат'!I21</f>
        <v>5.477472767898184</v>
      </c>
      <c r="H23" s="20">
        <f>'[6]вспомогат'!J21</f>
        <v>-8532576.89</v>
      </c>
      <c r="I23" s="21">
        <f>'[6]вспомогат'!K21</f>
        <v>102.65118608601665</v>
      </c>
      <c r="J23" s="22">
        <f>'[6]вспомогат'!L21</f>
        <v>1701318.8699999973</v>
      </c>
    </row>
    <row r="24" spans="1:10" ht="12.75">
      <c r="A24" s="15" t="s">
        <v>26</v>
      </c>
      <c r="B24" s="27">
        <f>'[6]вспомогат'!B22</f>
        <v>80318550</v>
      </c>
      <c r="C24" s="27">
        <f>'[6]вспомогат'!C22</f>
        <v>61223015</v>
      </c>
      <c r="D24" s="27">
        <f>'[6]вспомогат'!D22</f>
        <v>7075888</v>
      </c>
      <c r="E24" s="27">
        <f>'[6]вспомогат'!G22</f>
        <v>58855503.28</v>
      </c>
      <c r="F24" s="27">
        <f>'[6]вспомогат'!H22</f>
        <v>728904.9200000018</v>
      </c>
      <c r="G24" s="28">
        <f>'[6]вспомогат'!I22</f>
        <v>10.30125010458054</v>
      </c>
      <c r="H24" s="20">
        <f>'[6]вспомогат'!J22</f>
        <v>-6346983.079999998</v>
      </c>
      <c r="I24" s="21">
        <f>'[6]вспомогат'!K22</f>
        <v>96.13297104038408</v>
      </c>
      <c r="J24" s="22">
        <f>'[6]вспомогат'!L22</f>
        <v>-2367511.719999999</v>
      </c>
    </row>
    <row r="25" spans="1:10" ht="12.75">
      <c r="A25" s="15" t="s">
        <v>27</v>
      </c>
      <c r="B25" s="27">
        <f>'[6]вспомогат'!B23</f>
        <v>64704600</v>
      </c>
      <c r="C25" s="27">
        <f>'[6]вспомогат'!C23</f>
        <v>47284396</v>
      </c>
      <c r="D25" s="27">
        <f>'[6]вспомогат'!D23</f>
        <v>6898397</v>
      </c>
      <c r="E25" s="27">
        <f>'[6]вспомогат'!G23</f>
        <v>45909115.6</v>
      </c>
      <c r="F25" s="27">
        <f>'[6]вспомогат'!H23</f>
        <v>197037.34000000358</v>
      </c>
      <c r="G25" s="28">
        <f>'[6]вспомогат'!I23</f>
        <v>2.8562771901936577</v>
      </c>
      <c r="H25" s="20">
        <f>'[6]вспомогат'!J23</f>
        <v>-6701359.659999996</v>
      </c>
      <c r="I25" s="21">
        <f>'[6]вспомогат'!K23</f>
        <v>97.0914709368393</v>
      </c>
      <c r="J25" s="22">
        <f>'[6]вспомогат'!L23</f>
        <v>-1375280.3999999985</v>
      </c>
    </row>
    <row r="26" spans="1:10" ht="12.75">
      <c r="A26" s="32" t="s">
        <v>28</v>
      </c>
      <c r="B26" s="27">
        <f>'[6]вспомогат'!B24</f>
        <v>35055064</v>
      </c>
      <c r="C26" s="27">
        <f>'[6]вспомогат'!C24</f>
        <v>22096438</v>
      </c>
      <c r="D26" s="27">
        <f>'[6]вспомогат'!D24</f>
        <v>2764288</v>
      </c>
      <c r="E26" s="27">
        <f>'[6]вспомогат'!G24</f>
        <v>26760904.9</v>
      </c>
      <c r="F26" s="27">
        <f>'[6]вспомогат'!H24</f>
        <v>131937.3299999982</v>
      </c>
      <c r="G26" s="28">
        <f>'[6]вспомогат'!I24</f>
        <v>4.7729227200638356</v>
      </c>
      <c r="H26" s="20">
        <f>'[6]вспомогат'!J24</f>
        <v>-2632350.670000002</v>
      </c>
      <c r="I26" s="21">
        <f>'[6]вспомогат'!K24</f>
        <v>121.1095874366719</v>
      </c>
      <c r="J26" s="22">
        <f>'[6]вспомогат'!L24</f>
        <v>4664466.8999999985</v>
      </c>
    </row>
    <row r="27" spans="1:10" ht="12.75">
      <c r="A27" s="15" t="s">
        <v>29</v>
      </c>
      <c r="B27" s="27">
        <f>'[6]вспомогат'!B25</f>
        <v>110562503</v>
      </c>
      <c r="C27" s="27">
        <f>'[6]вспомогат'!C25</f>
        <v>80798840</v>
      </c>
      <c r="D27" s="27">
        <f>'[6]вспомогат'!D25</f>
        <v>11837485</v>
      </c>
      <c r="E27" s="27">
        <f>'[6]вспомогат'!G25</f>
        <v>80668862.08</v>
      </c>
      <c r="F27" s="27">
        <f>'[6]вспомогат'!H25</f>
        <v>666299.6200000048</v>
      </c>
      <c r="G27" s="28">
        <f>'[6]вспомогат'!I25</f>
        <v>5.628726203243381</v>
      </c>
      <c r="H27" s="20">
        <f>'[6]вспомогат'!J25</f>
        <v>-11171185.379999995</v>
      </c>
      <c r="I27" s="21">
        <f>'[6]вспомогат'!K25</f>
        <v>99.83913392816035</v>
      </c>
      <c r="J27" s="22">
        <f>'[6]вспомогат'!L25</f>
        <v>-129977.92000000179</v>
      </c>
    </row>
    <row r="28" spans="1:10" ht="12.75">
      <c r="A28" s="15" t="s">
        <v>30</v>
      </c>
      <c r="B28" s="27">
        <f>'[6]вспомогат'!B26</f>
        <v>65358575</v>
      </c>
      <c r="C28" s="27">
        <f>'[6]вспомогат'!C26</f>
        <v>48872131</v>
      </c>
      <c r="D28" s="27">
        <f>'[6]вспомогат'!D26</f>
        <v>7621882</v>
      </c>
      <c r="E28" s="27">
        <f>'[6]вспомогат'!G26</f>
        <v>46617759.69</v>
      </c>
      <c r="F28" s="27">
        <f>'[6]вспомогат'!H26</f>
        <v>519411.1799999997</v>
      </c>
      <c r="G28" s="28">
        <f>'[6]вспомогат'!I26</f>
        <v>6.814736570311633</v>
      </c>
      <c r="H28" s="20">
        <f>'[6]вспомогат'!J26</f>
        <v>-7102470.82</v>
      </c>
      <c r="I28" s="21">
        <f>'[6]вспомогат'!K26</f>
        <v>95.38720480594553</v>
      </c>
      <c r="J28" s="22">
        <f>'[6]вспомогат'!L26</f>
        <v>-2254371.3100000024</v>
      </c>
    </row>
    <row r="29" spans="1:10" ht="12.75">
      <c r="A29" s="15" t="s">
        <v>31</v>
      </c>
      <c r="B29" s="27">
        <f>'[6]вспомогат'!B27</f>
        <v>47042119</v>
      </c>
      <c r="C29" s="27">
        <f>'[6]вспомогат'!C27</f>
        <v>36570645</v>
      </c>
      <c r="D29" s="27">
        <f>'[6]вспомогат'!D27</f>
        <v>3313581</v>
      </c>
      <c r="E29" s="27">
        <f>'[6]вспомогат'!G27</f>
        <v>36622589.54</v>
      </c>
      <c r="F29" s="27">
        <f>'[6]вспомогат'!H27</f>
        <v>197875.36999999732</v>
      </c>
      <c r="G29" s="28">
        <f>'[6]вспомогат'!I27</f>
        <v>5.971647290348336</v>
      </c>
      <c r="H29" s="20">
        <f>'[6]вспомогат'!J27</f>
        <v>-3115705.6300000027</v>
      </c>
      <c r="I29" s="21">
        <f>'[6]вспомогат'!K27</f>
        <v>100.14203889485678</v>
      </c>
      <c r="J29" s="22">
        <f>'[6]вспомогат'!L27</f>
        <v>51944.539999999106</v>
      </c>
    </row>
    <row r="30" spans="1:10" ht="12.75">
      <c r="A30" s="15" t="s">
        <v>32</v>
      </c>
      <c r="B30" s="27">
        <f>'[6]вспомогат'!B28</f>
        <v>54268424</v>
      </c>
      <c r="C30" s="27">
        <f>'[6]вспомогат'!C28</f>
        <v>40944955</v>
      </c>
      <c r="D30" s="27">
        <f>'[6]вспомогат'!D28</f>
        <v>5262390</v>
      </c>
      <c r="E30" s="27">
        <f>'[6]вспомогат'!G28</f>
        <v>39803186.7</v>
      </c>
      <c r="F30" s="27">
        <f>'[6]вспомогат'!H28</f>
        <v>431952.75</v>
      </c>
      <c r="G30" s="28">
        <f>'[6]вспомогат'!I28</f>
        <v>8.208299840946793</v>
      </c>
      <c r="H30" s="20">
        <f>'[6]вспомогат'!J28</f>
        <v>-4830437.25</v>
      </c>
      <c r="I30" s="21">
        <f>'[6]вспомогат'!K28</f>
        <v>97.21145547723768</v>
      </c>
      <c r="J30" s="22">
        <f>'[6]вспомогат'!L28</f>
        <v>-1141768.299999997</v>
      </c>
    </row>
    <row r="31" spans="1:10" ht="12.75">
      <c r="A31" s="15" t="s">
        <v>33</v>
      </c>
      <c r="B31" s="27">
        <f>'[6]вспомогат'!B29</f>
        <v>131027596</v>
      </c>
      <c r="C31" s="27">
        <f>'[6]вспомогат'!C29</f>
        <v>100619551</v>
      </c>
      <c r="D31" s="27">
        <f>'[6]вспомогат'!D29</f>
        <v>10090172</v>
      </c>
      <c r="E31" s="27">
        <f>'[6]вспомогат'!G29</f>
        <v>100158810.56</v>
      </c>
      <c r="F31" s="27">
        <f>'[6]вспомогат'!H29</f>
        <v>1424983.100000009</v>
      </c>
      <c r="G31" s="28">
        <f>'[6]вспомогат'!I29</f>
        <v>14.122485721749925</v>
      </c>
      <c r="H31" s="20">
        <f>'[6]вспомогат'!J29</f>
        <v>-8665188.899999991</v>
      </c>
      <c r="I31" s="21">
        <f>'[6]вспомогат'!K29</f>
        <v>99.54209650567812</v>
      </c>
      <c r="J31" s="22">
        <f>'[6]вспомогат'!L29</f>
        <v>-460740.4399999976</v>
      </c>
    </row>
    <row r="32" spans="1:10" ht="12.75">
      <c r="A32" s="15" t="s">
        <v>34</v>
      </c>
      <c r="B32" s="27">
        <f>'[6]вспомогат'!B30</f>
        <v>56119919</v>
      </c>
      <c r="C32" s="27">
        <f>'[6]вспомогат'!C30</f>
        <v>44803430</v>
      </c>
      <c r="D32" s="27">
        <f>'[6]вспомогат'!D30</f>
        <v>4792132</v>
      </c>
      <c r="E32" s="27">
        <f>'[6]вспомогат'!G30</f>
        <v>45075931.39</v>
      </c>
      <c r="F32" s="27">
        <f>'[6]вспомогат'!H30</f>
        <v>351490.7100000009</v>
      </c>
      <c r="G32" s="28">
        <f>'[6]вспомогат'!I30</f>
        <v>7.334745996145367</v>
      </c>
      <c r="H32" s="20">
        <f>'[6]вспомогат'!J30</f>
        <v>-4440641.289999999</v>
      </c>
      <c r="I32" s="21">
        <f>'[6]вспомогат'!K30</f>
        <v>100.6082154647535</v>
      </c>
      <c r="J32" s="22">
        <f>'[6]вспомогат'!L30</f>
        <v>272501.3900000006</v>
      </c>
    </row>
    <row r="33" spans="1:10" ht="12.75">
      <c r="A33" s="15" t="s">
        <v>35</v>
      </c>
      <c r="B33" s="27">
        <f>'[6]вспомогат'!B31</f>
        <v>33273209</v>
      </c>
      <c r="C33" s="27">
        <f>'[6]вспомогат'!C31</f>
        <v>22218132</v>
      </c>
      <c r="D33" s="27">
        <f>'[6]вспомогат'!D31</f>
        <v>2730931</v>
      </c>
      <c r="E33" s="27">
        <f>'[6]вспомогат'!G31</f>
        <v>24746288.68</v>
      </c>
      <c r="F33" s="27">
        <f>'[6]вспомогат'!H31</f>
        <v>388541.7199999988</v>
      </c>
      <c r="G33" s="28">
        <f>'[6]вспомогат'!I31</f>
        <v>14.227445512171446</v>
      </c>
      <c r="H33" s="20">
        <f>'[6]вспомогат'!J31</f>
        <v>-2342389.280000001</v>
      </c>
      <c r="I33" s="21">
        <f>'[6]вспомогат'!K31</f>
        <v>111.37879944182527</v>
      </c>
      <c r="J33" s="22">
        <f>'[6]вспомогат'!L31</f>
        <v>2528156.6799999997</v>
      </c>
    </row>
    <row r="34" spans="1:10" ht="12.75">
      <c r="A34" s="15" t="s">
        <v>36</v>
      </c>
      <c r="B34" s="27">
        <f>'[6]вспомогат'!B32</f>
        <v>29326035</v>
      </c>
      <c r="C34" s="27">
        <f>'[6]вспомогат'!C32</f>
        <v>21894583</v>
      </c>
      <c r="D34" s="27">
        <f>'[6]вспомогат'!D32</f>
        <v>2514661</v>
      </c>
      <c r="E34" s="27">
        <f>'[6]вспомогат'!G32</f>
        <v>24323593.42</v>
      </c>
      <c r="F34" s="27">
        <f>'[6]вспомогат'!H32</f>
        <v>72447.65000000224</v>
      </c>
      <c r="G34" s="28">
        <f>'[6]вспомогат'!I32</f>
        <v>2.881010601429069</v>
      </c>
      <c r="H34" s="20">
        <f>'[6]вспомогат'!J32</f>
        <v>-2442213.3499999978</v>
      </c>
      <c r="I34" s="21">
        <f>'[6]вспомогат'!K32</f>
        <v>111.09411592812708</v>
      </c>
      <c r="J34" s="22">
        <f>'[6]вспомогат'!L32</f>
        <v>2429010.420000002</v>
      </c>
    </row>
    <row r="35" spans="1:10" ht="12.75">
      <c r="A35" s="15" t="s">
        <v>37</v>
      </c>
      <c r="B35" s="27">
        <f>'[6]вспомогат'!B33</f>
        <v>50944958</v>
      </c>
      <c r="C35" s="27">
        <f>'[6]вспомогат'!C33</f>
        <v>37020864</v>
      </c>
      <c r="D35" s="27">
        <f>'[6]вспомогат'!D33</f>
        <v>5342567</v>
      </c>
      <c r="E35" s="27">
        <f>'[6]вспомогат'!G33</f>
        <v>39720047.44</v>
      </c>
      <c r="F35" s="27">
        <f>'[6]вспомогат'!H33</f>
        <v>507867.8599999994</v>
      </c>
      <c r="G35" s="28">
        <f>'[6]вспомогат'!I33</f>
        <v>9.506064406866575</v>
      </c>
      <c r="H35" s="20">
        <f>'[6]вспомогат'!J33</f>
        <v>-4834699.140000001</v>
      </c>
      <c r="I35" s="21">
        <f>'[6]вспомогат'!K33</f>
        <v>107.29097905440564</v>
      </c>
      <c r="J35" s="22">
        <f>'[6]вспомогат'!L33</f>
        <v>2699183.4399999976</v>
      </c>
    </row>
    <row r="36" spans="1:10" ht="12.75">
      <c r="A36" s="15" t="s">
        <v>38</v>
      </c>
      <c r="B36" s="27">
        <f>'[6]вспомогат'!B34</f>
        <v>44666610</v>
      </c>
      <c r="C36" s="27">
        <f>'[6]вспомогат'!C34</f>
        <v>30593321</v>
      </c>
      <c r="D36" s="27">
        <f>'[6]вспомогат'!D34</f>
        <v>3874311</v>
      </c>
      <c r="E36" s="27">
        <f>'[6]вспомогат'!G34</f>
        <v>34927299.93</v>
      </c>
      <c r="F36" s="27">
        <f>'[6]вспомогат'!H34</f>
        <v>248732.4600000009</v>
      </c>
      <c r="G36" s="28">
        <f>'[6]вспомогат'!I34</f>
        <v>6.420043718741239</v>
      </c>
      <c r="H36" s="20">
        <f>'[6]вспомогат'!J34</f>
        <v>-3625578.539999999</v>
      </c>
      <c r="I36" s="21">
        <f>'[6]вспомогат'!K34</f>
        <v>114.16642191280901</v>
      </c>
      <c r="J36" s="22">
        <f>'[6]вспомогат'!L34</f>
        <v>4333978.93</v>
      </c>
    </row>
    <row r="37" spans="1:10" ht="12.75">
      <c r="A37" s="15" t="s">
        <v>39</v>
      </c>
      <c r="B37" s="27">
        <f>'[6]вспомогат'!B35</f>
        <v>103228725</v>
      </c>
      <c r="C37" s="27">
        <f>'[6]вспомогат'!C35</f>
        <v>78440303</v>
      </c>
      <c r="D37" s="27">
        <f>'[6]вспомогат'!D35</f>
        <v>9081413</v>
      </c>
      <c r="E37" s="27">
        <f>'[6]вспомогат'!G35</f>
        <v>86595645.57</v>
      </c>
      <c r="F37" s="27">
        <f>'[6]вспомогат'!H35</f>
        <v>1160001.1299999952</v>
      </c>
      <c r="G37" s="28">
        <f>'[6]вспомогат'!I35</f>
        <v>12.773355093529995</v>
      </c>
      <c r="H37" s="20">
        <f>'[6]вспомогат'!J35</f>
        <v>-7921411.870000005</v>
      </c>
      <c r="I37" s="21">
        <f>'[6]вспомогат'!K35</f>
        <v>110.39687795443625</v>
      </c>
      <c r="J37" s="22">
        <f>'[6]вспомогат'!L35</f>
        <v>8155342.569999993</v>
      </c>
    </row>
    <row r="38" spans="1:10" ht="18.75" customHeight="1">
      <c r="A38" s="33" t="s">
        <v>40</v>
      </c>
      <c r="B38" s="24">
        <f>SUM(B18:B37)</f>
        <v>1378543282</v>
      </c>
      <c r="C38" s="24">
        <f>SUM(C18:C37)</f>
        <v>1009034578</v>
      </c>
      <c r="D38" s="24">
        <f>SUM(D18:D37)</f>
        <v>127621461</v>
      </c>
      <c r="E38" s="24">
        <f>SUM(E18:E37)</f>
        <v>1060366004.0999999</v>
      </c>
      <c r="F38" s="24">
        <f>SUM(F18:F37)</f>
        <v>10188255.30000002</v>
      </c>
      <c r="G38" s="25">
        <f>F38/D38*100</f>
        <v>7.983183408314076</v>
      </c>
      <c r="H38" s="24">
        <f>SUM(H18:H37)</f>
        <v>-117433205.69999999</v>
      </c>
      <c r="I38" s="26">
        <f>E38/C38*100</f>
        <v>105.08718206681714</v>
      </c>
      <c r="J38" s="24">
        <f>SUM(J18:J37)</f>
        <v>51331426.099999994</v>
      </c>
    </row>
    <row r="39" spans="1:10" ht="12" customHeight="1">
      <c r="A39" s="34" t="s">
        <v>41</v>
      </c>
      <c r="B39" s="16">
        <f>'[6]вспомогат'!B36</f>
        <v>11855400</v>
      </c>
      <c r="C39" s="16">
        <f>'[6]вспомогат'!C36</f>
        <v>9420218</v>
      </c>
      <c r="D39" s="16">
        <f>'[6]вспомогат'!D36</f>
        <v>1177895</v>
      </c>
      <c r="E39" s="16">
        <f>'[6]вспомогат'!G36</f>
        <v>9732300.29</v>
      </c>
      <c r="F39" s="16">
        <f>'[6]вспомогат'!H36</f>
        <v>57526.18999999948</v>
      </c>
      <c r="G39" s="19">
        <f>'[6]вспомогат'!I36</f>
        <v>4.8838130733214316</v>
      </c>
      <c r="H39" s="20">
        <f>'[6]вспомогат'!J36</f>
        <v>-1120368.8100000005</v>
      </c>
      <c r="I39" s="21">
        <f>'[6]вспомогат'!K36</f>
        <v>103.31289880977278</v>
      </c>
      <c r="J39" s="22">
        <f>'[6]вспомогат'!L36</f>
        <v>312082.2899999991</v>
      </c>
    </row>
    <row r="40" spans="1:10" ht="12.75" customHeight="1">
      <c r="A40" s="34" t="s">
        <v>42</v>
      </c>
      <c r="B40" s="16">
        <f>'[6]вспомогат'!B37</f>
        <v>31392357</v>
      </c>
      <c r="C40" s="16">
        <f>'[6]вспомогат'!C37</f>
        <v>23901941</v>
      </c>
      <c r="D40" s="16">
        <f>'[6]вспомогат'!D37</f>
        <v>2590788</v>
      </c>
      <c r="E40" s="16">
        <f>'[6]вспомогат'!G37</f>
        <v>23053394.76</v>
      </c>
      <c r="F40" s="16">
        <f>'[6]вспомогат'!H37</f>
        <v>296630.58999999985</v>
      </c>
      <c r="G40" s="19">
        <f>'[6]вспомогат'!I37</f>
        <v>11.449435075351586</v>
      </c>
      <c r="H40" s="20">
        <f>'[6]вспомогат'!J37</f>
        <v>-2294157.41</v>
      </c>
      <c r="I40" s="21">
        <f>'[6]вспомогат'!K37</f>
        <v>96.44988563899477</v>
      </c>
      <c r="J40" s="22">
        <f>'[6]вспомогат'!L37</f>
        <v>-848546.2399999984</v>
      </c>
    </row>
    <row r="41" spans="1:10" ht="12.75" customHeight="1">
      <c r="A41" s="34" t="s">
        <v>43</v>
      </c>
      <c r="B41" s="16">
        <f>'[6]вспомогат'!B38</f>
        <v>17873815</v>
      </c>
      <c r="C41" s="16">
        <f>'[6]вспомогат'!C38</f>
        <v>12337214</v>
      </c>
      <c r="D41" s="16">
        <f>'[6]вспомогат'!D38</f>
        <v>1406815</v>
      </c>
      <c r="E41" s="16">
        <f>'[6]вспомогат'!G38</f>
        <v>13297626.22</v>
      </c>
      <c r="F41" s="16">
        <f>'[6]вспомогат'!H38</f>
        <v>150983.6400000006</v>
      </c>
      <c r="G41" s="19">
        <f>'[6]вспомогат'!I38</f>
        <v>10.732302399391576</v>
      </c>
      <c r="H41" s="20">
        <f>'[6]вспомогат'!J38</f>
        <v>-1255831.3599999994</v>
      </c>
      <c r="I41" s="21">
        <f>'[6]вспомогат'!K38</f>
        <v>107.78467667011368</v>
      </c>
      <c r="J41" s="22">
        <f>'[6]вспомогат'!L38</f>
        <v>960412.2200000007</v>
      </c>
    </row>
    <row r="42" spans="1:10" ht="12.75" customHeight="1">
      <c r="A42" s="34" t="s">
        <v>44</v>
      </c>
      <c r="B42" s="16">
        <f>'[6]вспомогат'!B39</f>
        <v>13597300</v>
      </c>
      <c r="C42" s="16">
        <f>'[6]вспомогат'!C39</f>
        <v>10670512</v>
      </c>
      <c r="D42" s="16">
        <f>'[6]вспомогат'!D39</f>
        <v>2066743</v>
      </c>
      <c r="E42" s="16">
        <f>'[6]вспомогат'!G39</f>
        <v>9334154.88</v>
      </c>
      <c r="F42" s="16">
        <f>'[6]вспомогат'!H39</f>
        <v>199395.80000000075</v>
      </c>
      <c r="G42" s="19">
        <f>'[6]вспомогат'!I39</f>
        <v>9.647827523789882</v>
      </c>
      <c r="H42" s="20">
        <f>'[6]вспомогат'!J39</f>
        <v>-1867347.1999999993</v>
      </c>
      <c r="I42" s="21">
        <f>'[6]вспомогат'!K39</f>
        <v>87.47616684185353</v>
      </c>
      <c r="J42" s="22">
        <f>'[6]вспомогат'!L39</f>
        <v>-1336357.1199999992</v>
      </c>
    </row>
    <row r="43" spans="1:10" ht="12" customHeight="1">
      <c r="A43" s="34" t="s">
        <v>45</v>
      </c>
      <c r="B43" s="16">
        <f>'[6]вспомогат'!B40</f>
        <v>11630370</v>
      </c>
      <c r="C43" s="16">
        <f>'[6]вспомогат'!C40</f>
        <v>6527116</v>
      </c>
      <c r="D43" s="16">
        <f>'[6]вспомогат'!D40</f>
        <v>1057254</v>
      </c>
      <c r="E43" s="16">
        <f>'[6]вспомогат'!G40</f>
        <v>9568496.76</v>
      </c>
      <c r="F43" s="16">
        <f>'[6]вспомогат'!H40</f>
        <v>136783.91999999993</v>
      </c>
      <c r="G43" s="19">
        <f>'[6]вспомогат'!I40</f>
        <v>12.937659256905146</v>
      </c>
      <c r="H43" s="20">
        <f>'[6]вспомогат'!J40</f>
        <v>-920470.0800000001</v>
      </c>
      <c r="I43" s="21">
        <f>'[6]вспомогат'!K40</f>
        <v>146.5960886860292</v>
      </c>
      <c r="J43" s="22">
        <f>'[6]вспомогат'!L40</f>
        <v>3041380.76</v>
      </c>
    </row>
    <row r="44" spans="1:10" ht="14.25" customHeight="1">
      <c r="A44" s="34" t="s">
        <v>46</v>
      </c>
      <c r="B44" s="16">
        <f>'[6]вспомогат'!B41</f>
        <v>17099655</v>
      </c>
      <c r="C44" s="16">
        <f>'[6]вспомогат'!C41</f>
        <v>13422038</v>
      </c>
      <c r="D44" s="16">
        <f>'[6]вспомогат'!D41</f>
        <v>3930909</v>
      </c>
      <c r="E44" s="16">
        <f>'[6]вспомогат'!G41</f>
        <v>9859990.16</v>
      </c>
      <c r="F44" s="16">
        <f>'[6]вспомогат'!H41</f>
        <v>127089.1799999997</v>
      </c>
      <c r="G44" s="19">
        <f>'[6]вспомогат'!I41</f>
        <v>3.233073571532684</v>
      </c>
      <c r="H44" s="20">
        <f>'[6]вспомогат'!J41</f>
        <v>-3803819.8200000003</v>
      </c>
      <c r="I44" s="21">
        <f>'[6]вспомогат'!K41</f>
        <v>73.46119985653445</v>
      </c>
      <c r="J44" s="22">
        <f>'[6]вспомогат'!L41</f>
        <v>-3562047.84</v>
      </c>
    </row>
    <row r="45" spans="1:10" ht="14.25" customHeight="1">
      <c r="A45" s="35" t="s">
        <v>47</v>
      </c>
      <c r="B45" s="16">
        <f>'[6]вспомогат'!B42</f>
        <v>23272313</v>
      </c>
      <c r="C45" s="16">
        <f>'[6]вспомогат'!C42</f>
        <v>17414539</v>
      </c>
      <c r="D45" s="16">
        <f>'[6]вспомогат'!D42</f>
        <v>1866562</v>
      </c>
      <c r="E45" s="16">
        <f>'[6]вспомогат'!G42</f>
        <v>16109358.5</v>
      </c>
      <c r="F45" s="16">
        <f>'[6]вспомогат'!H42</f>
        <v>128830.7100000009</v>
      </c>
      <c r="G45" s="19">
        <f>'[6]вспомогат'!I42</f>
        <v>6.902032185376157</v>
      </c>
      <c r="H45" s="20">
        <f>'[6]вспомогат'!J42</f>
        <v>-1737731.289999999</v>
      </c>
      <c r="I45" s="21">
        <f>'[6]вспомогат'!K42</f>
        <v>92.50522508807153</v>
      </c>
      <c r="J45" s="22">
        <f>'[6]вспомогат'!L42</f>
        <v>-1305180.5</v>
      </c>
    </row>
    <row r="46" spans="1:10" ht="14.25" customHeight="1">
      <c r="A46" s="35" t="s">
        <v>48</v>
      </c>
      <c r="B46" s="16">
        <f>'[6]вспомогат'!B43</f>
        <v>38978076</v>
      </c>
      <c r="C46" s="16">
        <f>'[6]вспомогат'!C43</f>
        <v>30016190</v>
      </c>
      <c r="D46" s="16">
        <f>'[6]вспомогат'!D43</f>
        <v>3145539</v>
      </c>
      <c r="E46" s="16">
        <f>'[6]вспомогат'!G43</f>
        <v>29924040.15</v>
      </c>
      <c r="F46" s="16">
        <f>'[6]вспомогат'!H43</f>
        <v>156097.93999999762</v>
      </c>
      <c r="G46" s="19">
        <f>'[6]вспомогат'!I43</f>
        <v>4.962518029501386</v>
      </c>
      <c r="H46" s="20">
        <f>'[6]вспомогат'!J43</f>
        <v>-2989441.0600000024</v>
      </c>
      <c r="I46" s="21">
        <f>'[6]вспомогат'!K43</f>
        <v>99.69299951126375</v>
      </c>
      <c r="J46" s="22">
        <f>'[6]вспомогат'!L43</f>
        <v>-92149.85000000149</v>
      </c>
    </row>
    <row r="47" spans="1:10" ht="14.25" customHeight="1">
      <c r="A47" s="35" t="s">
        <v>49</v>
      </c>
      <c r="B47" s="16">
        <f>'[6]вспомогат'!B44</f>
        <v>19177760</v>
      </c>
      <c r="C47" s="16">
        <f>'[6]вспомогат'!C44</f>
        <v>14813480</v>
      </c>
      <c r="D47" s="16">
        <f>'[6]вспомогат'!D44</f>
        <v>2193040</v>
      </c>
      <c r="E47" s="16">
        <f>'[6]вспомогат'!G44</f>
        <v>14117620.8</v>
      </c>
      <c r="F47" s="16">
        <f>'[6]вспомогат'!H44</f>
        <v>248930.86000000127</v>
      </c>
      <c r="G47" s="19">
        <f>'[6]вспомогат'!I44</f>
        <v>11.350949367088665</v>
      </c>
      <c r="H47" s="20">
        <f>'[6]вспомогат'!J44</f>
        <v>-1944109.1399999987</v>
      </c>
      <c r="I47" s="21">
        <f>'[6]вспомогат'!K44</f>
        <v>95.30252715769691</v>
      </c>
      <c r="J47" s="22">
        <f>'[6]вспомогат'!L44</f>
        <v>-695859.1999999993</v>
      </c>
    </row>
    <row r="48" spans="1:10" ht="14.25" customHeight="1">
      <c r="A48" s="35" t="s">
        <v>50</v>
      </c>
      <c r="B48" s="16">
        <f>'[6]вспомогат'!B45</f>
        <v>14770044</v>
      </c>
      <c r="C48" s="16">
        <f>'[6]вспомогат'!C45</f>
        <v>11032141</v>
      </c>
      <c r="D48" s="16">
        <f>'[6]вспомогат'!D45</f>
        <v>765267</v>
      </c>
      <c r="E48" s="16">
        <f>'[6]вспомогат'!G45</f>
        <v>12627604.1</v>
      </c>
      <c r="F48" s="16">
        <f>'[6]вспомогат'!H45</f>
        <v>34319.79999999888</v>
      </c>
      <c r="G48" s="19">
        <f>'[6]вспомогат'!I45</f>
        <v>4.484683123667803</v>
      </c>
      <c r="H48" s="20">
        <f>'[6]вспомогат'!J45</f>
        <v>-730947.2000000011</v>
      </c>
      <c r="I48" s="21">
        <f>'[6]вспомогат'!K45</f>
        <v>114.46195348663511</v>
      </c>
      <c r="J48" s="22">
        <f>'[6]вспомогат'!L45</f>
        <v>1595463.0999999996</v>
      </c>
    </row>
    <row r="49" spans="1:10" ht="14.25" customHeight="1">
      <c r="A49" s="35" t="s">
        <v>51</v>
      </c>
      <c r="B49" s="16">
        <f>'[6]вспомогат'!B46</f>
        <v>6173405</v>
      </c>
      <c r="C49" s="16">
        <f>'[6]вспомогат'!C46</f>
        <v>5095140</v>
      </c>
      <c r="D49" s="16">
        <f>'[6]вспомогат'!D46</f>
        <v>441400</v>
      </c>
      <c r="E49" s="16">
        <f>'[6]вспомогат'!G46</f>
        <v>5355505.69</v>
      </c>
      <c r="F49" s="16">
        <f>'[6]вспомогат'!H46</f>
        <v>47511.42000000086</v>
      </c>
      <c r="G49" s="19">
        <f>'[6]вспомогат'!I46</f>
        <v>10.763801540552981</v>
      </c>
      <c r="H49" s="20">
        <f>'[6]вспомогат'!J46</f>
        <v>-393888.57999999914</v>
      </c>
      <c r="I49" s="21">
        <f>'[6]вспомогат'!K46</f>
        <v>105.11007921273998</v>
      </c>
      <c r="J49" s="22">
        <f>'[6]вспомогат'!L46</f>
        <v>260365.6900000004</v>
      </c>
    </row>
    <row r="50" spans="1:10" ht="14.25" customHeight="1">
      <c r="A50" s="35" t="s">
        <v>52</v>
      </c>
      <c r="B50" s="16">
        <f>'[6]вспомогат'!B47</f>
        <v>6362670</v>
      </c>
      <c r="C50" s="16">
        <f>'[6]вспомогат'!C47</f>
        <v>4696691</v>
      </c>
      <c r="D50" s="16">
        <f>'[6]вспомогат'!D47</f>
        <v>652282</v>
      </c>
      <c r="E50" s="16">
        <f>'[6]вспомогат'!G47</f>
        <v>5302270.99</v>
      </c>
      <c r="F50" s="16">
        <f>'[6]вспомогат'!H47</f>
        <v>160412.98000000045</v>
      </c>
      <c r="G50" s="19">
        <f>'[6]вспомогат'!I47</f>
        <v>24.592581122888635</v>
      </c>
      <c r="H50" s="20">
        <f>'[6]вспомогат'!J47</f>
        <v>-491869.01999999955</v>
      </c>
      <c r="I50" s="21">
        <f>'[6]вспомогат'!K47</f>
        <v>112.89375839287703</v>
      </c>
      <c r="J50" s="22">
        <f>'[6]вспомогат'!L47</f>
        <v>605579.9900000002</v>
      </c>
    </row>
    <row r="51" spans="1:10" ht="14.25" customHeight="1">
      <c r="A51" s="35" t="s">
        <v>53</v>
      </c>
      <c r="B51" s="16">
        <f>'[6]вспомогат'!B48</f>
        <v>8014032</v>
      </c>
      <c r="C51" s="16">
        <f>'[6]вспомогат'!C48</f>
        <v>5843537</v>
      </c>
      <c r="D51" s="16">
        <f>'[6]вспомогат'!D48</f>
        <v>819623</v>
      </c>
      <c r="E51" s="16">
        <f>'[6]вспомогат'!G48</f>
        <v>5503260.35</v>
      </c>
      <c r="F51" s="16">
        <f>'[6]вспомогат'!H48</f>
        <v>6990.6899999994785</v>
      </c>
      <c r="G51" s="19">
        <f>'[6]вспомогат'!I48</f>
        <v>0.8529153037432428</v>
      </c>
      <c r="H51" s="20">
        <f>'[6]вспомогат'!J48</f>
        <v>-812632.3100000005</v>
      </c>
      <c r="I51" s="21">
        <f>'[6]вспомогат'!K48</f>
        <v>94.17687181581977</v>
      </c>
      <c r="J51" s="22">
        <f>'[6]вспомогат'!L48</f>
        <v>-340276.6500000004</v>
      </c>
    </row>
    <row r="52" spans="1:10" ht="14.25" customHeight="1">
      <c r="A52" s="35" t="s">
        <v>54</v>
      </c>
      <c r="B52" s="16">
        <f>'[6]вспомогат'!B49</f>
        <v>17810300</v>
      </c>
      <c r="C52" s="16">
        <f>'[6]вспомогат'!C49</f>
        <v>12899640</v>
      </c>
      <c r="D52" s="16">
        <f>'[6]вспомогат'!D49</f>
        <v>1784042</v>
      </c>
      <c r="E52" s="16">
        <f>'[6]вспомогат'!G49</f>
        <v>14115166.07</v>
      </c>
      <c r="F52" s="16">
        <f>'[6]вспомогат'!H49</f>
        <v>342106.83999999985</v>
      </c>
      <c r="G52" s="19">
        <f>'[6]вспомогат'!I49</f>
        <v>19.175940925157583</v>
      </c>
      <c r="H52" s="20">
        <f>'[6]вспомогат'!J49</f>
        <v>-1441935.1600000001</v>
      </c>
      <c r="I52" s="21">
        <f>'[6]вспомогат'!K49</f>
        <v>109.42294567910422</v>
      </c>
      <c r="J52" s="22">
        <f>'[6]вспомогат'!L49</f>
        <v>1215526.0700000003</v>
      </c>
    </row>
    <row r="53" spans="1:10" ht="14.25" customHeight="1">
      <c r="A53" s="35" t="s">
        <v>55</v>
      </c>
      <c r="B53" s="16">
        <f>'[6]вспомогат'!B50</f>
        <v>7250200</v>
      </c>
      <c r="C53" s="16">
        <f>'[6]вспомогат'!C50</f>
        <v>5550086</v>
      </c>
      <c r="D53" s="16">
        <f>'[6]вспомогат'!D50</f>
        <v>537006</v>
      </c>
      <c r="E53" s="16">
        <f>'[6]вспомогат'!G50</f>
        <v>6126301.24</v>
      </c>
      <c r="F53" s="16">
        <f>'[6]вспомогат'!H50</f>
        <v>229663.1900000004</v>
      </c>
      <c r="G53" s="19">
        <f>'[6]вспомогат'!I50</f>
        <v>42.76734151946168</v>
      </c>
      <c r="H53" s="20">
        <f>'[6]вспомогат'!J50</f>
        <v>-307342.8099999996</v>
      </c>
      <c r="I53" s="21">
        <f>'[6]вспомогат'!K50</f>
        <v>110.38209570085942</v>
      </c>
      <c r="J53" s="22">
        <f>'[6]вспомогат'!L50</f>
        <v>576215.2400000002</v>
      </c>
    </row>
    <row r="54" spans="1:10" ht="14.25" customHeight="1">
      <c r="A54" s="35" t="s">
        <v>56</v>
      </c>
      <c r="B54" s="16">
        <f>'[6]вспомогат'!B51</f>
        <v>6017100</v>
      </c>
      <c r="C54" s="16">
        <f>'[6]вспомогат'!C51</f>
        <v>4826185</v>
      </c>
      <c r="D54" s="16">
        <f>'[6]вспомогат'!D51</f>
        <v>582703</v>
      </c>
      <c r="E54" s="16">
        <f>'[6]вспомогат'!G51</f>
        <v>5140458.27</v>
      </c>
      <c r="F54" s="16">
        <f>'[6]вспомогат'!H51</f>
        <v>73674.27999999933</v>
      </c>
      <c r="G54" s="19">
        <f>'[6]вспомогат'!I51</f>
        <v>12.64353881823147</v>
      </c>
      <c r="H54" s="20">
        <f>'[6]вспомогат'!J51</f>
        <v>-509028.72000000067</v>
      </c>
      <c r="I54" s="21">
        <f>'[6]вспомогат'!K51</f>
        <v>106.51183636764856</v>
      </c>
      <c r="J54" s="22">
        <f>'[6]вспомогат'!L51</f>
        <v>314273.26999999955</v>
      </c>
    </row>
    <row r="55" spans="1:10" ht="15" customHeight="1">
      <c r="A55" s="33" t="s">
        <v>57</v>
      </c>
      <c r="B55" s="24">
        <f>SUM(B39:B54)</f>
        <v>251274797</v>
      </c>
      <c r="C55" s="24">
        <f>SUM(C39:C54)</f>
        <v>188466668</v>
      </c>
      <c r="D55" s="24">
        <f>SUM(D39:D54)</f>
        <v>25017868</v>
      </c>
      <c r="E55" s="24">
        <f>SUM(E39:E54)</f>
        <v>189167549.23000002</v>
      </c>
      <c r="F55" s="24">
        <f>SUM(F39:F54)</f>
        <v>2396948.0299999993</v>
      </c>
      <c r="G55" s="25">
        <f>F55/D55*100</f>
        <v>9.580944427398846</v>
      </c>
      <c r="H55" s="24">
        <f>SUM(H39:H54)</f>
        <v>-22620919.97</v>
      </c>
      <c r="I55" s="26">
        <f>E55/C55*100</f>
        <v>100.37188604087808</v>
      </c>
      <c r="J55" s="24">
        <f>SUM(J39:J54)</f>
        <v>700881.2300000014</v>
      </c>
    </row>
    <row r="56" spans="1:10" ht="15.75" customHeight="1">
      <c r="A56" s="36" t="s">
        <v>58</v>
      </c>
      <c r="B56" s="37">
        <f>'[6]вспомогат'!B52</f>
        <v>8697492197</v>
      </c>
      <c r="C56" s="37">
        <f>'[6]вспомогат'!C52</f>
        <v>6386906364</v>
      </c>
      <c r="D56" s="37">
        <f>'[6]вспомогат'!D52</f>
        <v>692624346</v>
      </c>
      <c r="E56" s="37">
        <f>'[6]вспомогат'!G52</f>
        <v>6111493787.24</v>
      </c>
      <c r="F56" s="37">
        <f>'[6]вспомогат'!H52</f>
        <v>60946080.63000007</v>
      </c>
      <c r="G56" s="38">
        <f>'[6]вспомогат'!I52</f>
        <v>8.799298058460115</v>
      </c>
      <c r="H56" s="37">
        <f>'[6]вспомогат'!J52</f>
        <v>-609057345.3999997</v>
      </c>
      <c r="I56" s="38">
        <f>'[6]вспомогат'!K52</f>
        <v>95.68785635699355</v>
      </c>
      <c r="J56" s="37">
        <f>'[6]вспомогат'!L52</f>
        <v>-275412576.7600002</v>
      </c>
    </row>
    <row r="58" spans="2:5" ht="12.75">
      <c r="B58" s="39"/>
      <c r="E58" s="40"/>
    </row>
    <row r="59" ht="12.75">
      <c r="G59" s="41"/>
    </row>
    <row r="60" spans="2:5" ht="12.75">
      <c r="B60" s="42"/>
      <c r="C60" s="43"/>
      <c r="D60" s="43"/>
      <c r="E60" s="42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05.09.2017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2017-09-06T08:42:13Z</dcterms:created>
  <dcterms:modified xsi:type="dcterms:W3CDTF">2017-09-06T08:42:58Z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