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<sst xmlns="http://schemas.openxmlformats.org/spreadsheetml/2006/main" count="54" uniqueCount="49">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</sst>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19.09.2016</v>
          </cell>
        </row>
        <row r="6">
          <cell r="G6" t="str">
            <v>Фактично надійшло на 19.09.2016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1086755828.23</v>
          </cell>
          <cell r="H10">
            <v>45388808.18000007</v>
          </cell>
          <cell r="I10">
            <v>73.04943814510402</v>
          </cell>
          <cell r="J10">
            <v>-16745561.819999933</v>
          </cell>
          <cell r="K10">
            <v>104.69609241201829</v>
          </cell>
          <cell r="L10">
            <v>48745905.23000002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2381811481.33</v>
          </cell>
          <cell r="H11">
            <v>114992739.17999983</v>
          </cell>
          <cell r="I11">
            <v>45.144939788551234</v>
          </cell>
          <cell r="J11">
            <v>-139726260.82000017</v>
          </cell>
          <cell r="K11">
            <v>100.91575292605759</v>
          </cell>
          <cell r="L11">
            <v>21613581.329999924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197226732.39</v>
          </cell>
          <cell r="H12">
            <v>10190548.119999975</v>
          </cell>
          <cell r="I12">
            <v>56.751283086404136</v>
          </cell>
          <cell r="J12">
            <v>-7765958.880000025</v>
          </cell>
          <cell r="K12">
            <v>118.42535204490099</v>
          </cell>
          <cell r="L12">
            <v>30685760.389999986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294575487.23</v>
          </cell>
          <cell r="H13">
            <v>15389036.25</v>
          </cell>
          <cell r="I13">
            <v>62.07782469068361</v>
          </cell>
          <cell r="J13">
            <v>-9400872.75</v>
          </cell>
          <cell r="K13">
            <v>126.31208472786662</v>
          </cell>
          <cell r="L13">
            <v>61363053.23000002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235779530.77</v>
          </cell>
          <cell r="H14">
            <v>11393758.02000001</v>
          </cell>
          <cell r="I14">
            <v>40.07371278840747</v>
          </cell>
          <cell r="J14">
            <v>-17038241.97999999</v>
          </cell>
          <cell r="K14">
            <v>94.6081249553602</v>
          </cell>
          <cell r="L14">
            <v>-13437469.22999999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34358171.63</v>
          </cell>
          <cell r="H15">
            <v>1746690.570000004</v>
          </cell>
          <cell r="I15">
            <v>65.25537303395987</v>
          </cell>
          <cell r="J15">
            <v>-930009.429999996</v>
          </cell>
          <cell r="K15">
            <v>109.74649838613595</v>
          </cell>
          <cell r="L15">
            <v>3051321.6300000027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30411516.64</v>
          </cell>
          <cell r="H16">
            <v>1974705.3100000024</v>
          </cell>
          <cell r="I16">
            <v>57.45722173388425</v>
          </cell>
          <cell r="J16">
            <v>-1462121.6899999976</v>
          </cell>
          <cell r="K16">
            <v>131.8477949696917</v>
          </cell>
          <cell r="L16">
            <v>7345892.640000001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128840096.55</v>
          </cell>
          <cell r="H17">
            <v>8488220.149999991</v>
          </cell>
          <cell r="I17">
            <v>67.781850554638</v>
          </cell>
          <cell r="J17">
            <v>-4034630.850000009</v>
          </cell>
          <cell r="K17">
            <v>116.5327637263626</v>
          </cell>
          <cell r="L17">
            <v>18278832.549999997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13296428.69</v>
          </cell>
          <cell r="H18">
            <v>1083502.0499999989</v>
          </cell>
          <cell r="I18">
            <v>62.88100973884837</v>
          </cell>
          <cell r="J18">
            <v>-639596.9500000011</v>
          </cell>
          <cell r="K18">
            <v>109.72150804775866</v>
          </cell>
          <cell r="L18">
            <v>1178085.6899999995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12520050.79</v>
          </cell>
          <cell r="H19">
            <v>745019.209999999</v>
          </cell>
          <cell r="I19">
            <v>111.11828497451042</v>
          </cell>
          <cell r="J19">
            <v>74545.20999999903</v>
          </cell>
          <cell r="K19">
            <v>147.6509709132305</v>
          </cell>
          <cell r="L19">
            <v>4040559.789999999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67128462.65</v>
          </cell>
          <cell r="H20">
            <v>4322681.120000005</v>
          </cell>
          <cell r="I20">
            <v>62.666161589144444</v>
          </cell>
          <cell r="J20">
            <v>-2575269.879999995</v>
          </cell>
          <cell r="K20">
            <v>118.94577968210362</v>
          </cell>
          <cell r="L20">
            <v>10692275.650000006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52081041.4</v>
          </cell>
          <cell r="H21">
            <v>3724233.079999998</v>
          </cell>
          <cell r="I21">
            <v>64.9369211468565</v>
          </cell>
          <cell r="J21">
            <v>-2010921.9200000018</v>
          </cell>
          <cell r="K21">
            <v>123.10863753634473</v>
          </cell>
          <cell r="L21">
            <v>9776096.399999999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71040512.11</v>
          </cell>
          <cell r="H22">
            <v>3334253.0600000024</v>
          </cell>
          <cell r="I22">
            <v>55.31161115603944</v>
          </cell>
          <cell r="J22">
            <v>-2693871.9399999976</v>
          </cell>
          <cell r="K22">
            <v>116.30192172151273</v>
          </cell>
          <cell r="L22">
            <v>9957676.11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35686832.83</v>
          </cell>
          <cell r="H23">
            <v>1874258.509999998</v>
          </cell>
          <cell r="I23">
            <v>41.92751633862645</v>
          </cell>
          <cell r="J23">
            <v>-2595976.490000002</v>
          </cell>
          <cell r="K23">
            <v>127.83035699893736</v>
          </cell>
          <cell r="L23">
            <v>7769494.829999998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20945400.27</v>
          </cell>
          <cell r="H24">
            <v>1051362.960000001</v>
          </cell>
          <cell r="I24">
            <v>64.64917088852397</v>
          </cell>
          <cell r="J24">
            <v>-574896.0399999991</v>
          </cell>
          <cell r="K24">
            <v>154.55988149331878</v>
          </cell>
          <cell r="L24">
            <v>7393759.27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80641122.67</v>
          </cell>
          <cell r="H25">
            <v>3991933.469999999</v>
          </cell>
          <cell r="I25">
            <v>101.0554667564502</v>
          </cell>
          <cell r="J25">
            <v>41693.46999999881</v>
          </cell>
          <cell r="K25">
            <v>160.463400606704</v>
          </cell>
          <cell r="L25">
            <v>30385972.67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36339538.66</v>
          </cell>
          <cell r="H26">
            <v>2782037.299999997</v>
          </cell>
          <cell r="I26">
            <v>60.25176540503494</v>
          </cell>
          <cell r="J26">
            <v>-1835316.700000003</v>
          </cell>
          <cell r="K26">
            <v>109.104861190674</v>
          </cell>
          <cell r="L26">
            <v>3032554.6599999964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26367761.08</v>
          </cell>
          <cell r="H27">
            <v>1683595.5799999982</v>
          </cell>
          <cell r="I27">
            <v>80.13569127210738</v>
          </cell>
          <cell r="J27">
            <v>-417335.4200000018</v>
          </cell>
          <cell r="K27">
            <v>119.69289687397524</v>
          </cell>
          <cell r="L27">
            <v>4338249.079999998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47261677.04</v>
          </cell>
          <cell r="H28">
            <v>3028115.0700000003</v>
          </cell>
          <cell r="I28">
            <v>70.6200350381469</v>
          </cell>
          <cell r="J28">
            <v>-1259782.9299999997</v>
          </cell>
          <cell r="K28">
            <v>110.81263397395738</v>
          </cell>
          <cell r="L28">
            <v>4611597.039999999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80587049.52</v>
          </cell>
          <cell r="H29">
            <v>4200984.890000001</v>
          </cell>
          <cell r="I29">
            <v>66.22981355002852</v>
          </cell>
          <cell r="J29">
            <v>-2142057.1099999994</v>
          </cell>
          <cell r="K29">
            <v>119.4310893101008</v>
          </cell>
          <cell r="L29">
            <v>13111277.519999996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39212843.64</v>
          </cell>
          <cell r="H30">
            <v>2243880.030000001</v>
          </cell>
          <cell r="I30">
            <v>47.728977441322044</v>
          </cell>
          <cell r="J30">
            <v>-2457414.969999999</v>
          </cell>
          <cell r="K30">
            <v>121.56766721805793</v>
          </cell>
          <cell r="L30">
            <v>6956862.640000001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40110293.17</v>
          </cell>
          <cell r="H31">
            <v>3651096.829999998</v>
          </cell>
          <cell r="I31">
            <v>86.38788789226948</v>
          </cell>
          <cell r="J31">
            <v>-575302.1700000018</v>
          </cell>
          <cell r="K31">
            <v>114.56170662278072</v>
          </cell>
          <cell r="L31">
            <v>5098338.170000002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18407565.31</v>
          </cell>
          <cell r="H32">
            <v>737640.5299999975</v>
          </cell>
          <cell r="I32">
            <v>48.77945833705292</v>
          </cell>
          <cell r="J32">
            <v>-774554.4700000025</v>
          </cell>
          <cell r="K32">
            <v>131.4721854910075</v>
          </cell>
          <cell r="L32">
            <v>4406455.309999999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33275974.32</v>
          </cell>
          <cell r="H33">
            <v>3036891.0500000007</v>
          </cell>
          <cell r="I33">
            <v>83.99657280581853</v>
          </cell>
          <cell r="J33">
            <v>-578602.9499999993</v>
          </cell>
          <cell r="K33">
            <v>127.70224063570865</v>
          </cell>
          <cell r="L33">
            <v>7218503.32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26783636.77</v>
          </cell>
          <cell r="H34">
            <v>1727490.0899999999</v>
          </cell>
          <cell r="I34">
            <v>51.53302577411848</v>
          </cell>
          <cell r="J34">
            <v>-1624709.9100000001</v>
          </cell>
          <cell r="K34">
            <v>119.11324169945023</v>
          </cell>
          <cell r="L34">
            <v>4297776.77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70380547.48</v>
          </cell>
          <cell r="H35">
            <v>3423429.200000003</v>
          </cell>
          <cell r="I35">
            <v>54.05419931735725</v>
          </cell>
          <cell r="J35">
            <v>-2909897.799999997</v>
          </cell>
          <cell r="K35">
            <v>136.32222519218226</v>
          </cell>
          <cell r="L35">
            <v>18752467.480000004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7177405.34</v>
          </cell>
          <cell r="H36">
            <v>394996.4199999999</v>
          </cell>
          <cell r="I36">
            <v>42.332081578411504</v>
          </cell>
          <cell r="J36">
            <v>-538093.5800000001</v>
          </cell>
          <cell r="K36">
            <v>117.78750771311164</v>
          </cell>
          <cell r="L36">
            <v>1083885.3399999999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18156220.91</v>
          </cell>
          <cell r="H37">
            <v>1169421.0500000007</v>
          </cell>
          <cell r="I37">
            <v>124.5308930942719</v>
          </cell>
          <cell r="J37">
            <v>230360.05000000075</v>
          </cell>
          <cell r="K37">
            <v>122.99284440456431</v>
          </cell>
          <cell r="L37">
            <v>3394206.91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10346883.44</v>
          </cell>
          <cell r="H38">
            <v>830386.8200000003</v>
          </cell>
          <cell r="I38">
            <v>95.0638829358538</v>
          </cell>
          <cell r="J38">
            <v>-43117.1799999997</v>
          </cell>
          <cell r="K38">
            <v>108.90728293424597</v>
          </cell>
          <cell r="L38">
            <v>846248.4399999995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6797168.99</v>
          </cell>
          <cell r="H39">
            <v>481518.9000000004</v>
          </cell>
          <cell r="I39">
            <v>124.05165395713118</v>
          </cell>
          <cell r="J39">
            <v>93358.90000000037</v>
          </cell>
          <cell r="K39">
            <v>131.0709483654623</v>
          </cell>
          <cell r="L39">
            <v>1611298.9900000002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7237551.29</v>
          </cell>
          <cell r="H40">
            <v>584567.7000000002</v>
          </cell>
          <cell r="I40">
            <v>82.93552066692585</v>
          </cell>
          <cell r="J40">
            <v>-120278.29999999981</v>
          </cell>
          <cell r="K40">
            <v>167.8191042291274</v>
          </cell>
          <cell r="L40">
            <v>2924841.29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7959613.74</v>
          </cell>
          <cell r="H41">
            <v>749271.8700000001</v>
          </cell>
          <cell r="I41">
            <v>62.78726861356686</v>
          </cell>
          <cell r="J41">
            <v>-444078.1299999999</v>
          </cell>
          <cell r="K41">
            <v>95.04698474481572</v>
          </cell>
          <cell r="L41">
            <v>-414785.2599999998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5219500426.879998</v>
          </cell>
          <cell r="H42">
            <v>260417072.56999987</v>
          </cell>
          <cell r="I42">
            <v>53.81720598235825</v>
          </cell>
          <cell r="J42">
            <v>-222652927.19000012</v>
          </cell>
          <cell r="K42">
            <v>106.97035052057369</v>
          </cell>
          <cell r="L42">
            <v>340110575.8799982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1086755828.23</v>
      </c>
      <c r="F10" s="33">
        <f>'[1]вспомогат'!H10</f>
        <v>45388808.18000007</v>
      </c>
      <c r="G10" s="34">
        <f>'[1]вспомогат'!I10</f>
        <v>73.04943814510402</v>
      </c>
      <c r="H10" s="35">
        <f>'[1]вспомогат'!J10</f>
        <v>-16745561.819999933</v>
      </c>
      <c r="I10" s="36">
        <f>'[1]вспомогат'!K10</f>
        <v>104.69609241201829</v>
      </c>
      <c r="J10" s="37">
        <f>'[1]вспомогат'!L10</f>
        <v>48745905.23000002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2381811481.33</v>
      </c>
      <c r="F12" s="38">
        <f>'[1]вспомогат'!H11</f>
        <v>114992739.17999983</v>
      </c>
      <c r="G12" s="39">
        <f>'[1]вспомогат'!I11</f>
        <v>45.144939788551234</v>
      </c>
      <c r="H12" s="35">
        <f>'[1]вспомогат'!J11</f>
        <v>-139726260.82000017</v>
      </c>
      <c r="I12" s="36">
        <f>'[1]вспомогат'!K11</f>
        <v>100.91575292605759</v>
      </c>
      <c r="J12" s="37">
        <f>'[1]вспомогат'!L11</f>
        <v>21613581.329999924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197226732.39</v>
      </c>
      <c r="F13" s="38">
        <f>'[1]вспомогат'!H12</f>
        <v>10190548.119999975</v>
      </c>
      <c r="G13" s="39">
        <f>'[1]вспомогат'!I12</f>
        <v>56.751283086404136</v>
      </c>
      <c r="H13" s="35">
        <f>'[1]вспомогат'!J12</f>
        <v>-7765958.880000025</v>
      </c>
      <c r="I13" s="36">
        <f>'[1]вспомогат'!K12</f>
        <v>118.42535204490099</v>
      </c>
      <c r="J13" s="37">
        <f>'[1]вспомогат'!L12</f>
        <v>30685760.389999986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294575487.23</v>
      </c>
      <c r="F14" s="38">
        <f>'[1]вспомогат'!H13</f>
        <v>15389036.25</v>
      </c>
      <c r="G14" s="39">
        <f>'[1]вспомогат'!I13</f>
        <v>62.07782469068361</v>
      </c>
      <c r="H14" s="35">
        <f>'[1]вспомогат'!J13</f>
        <v>-9400872.75</v>
      </c>
      <c r="I14" s="36">
        <f>'[1]вспомогат'!K13</f>
        <v>126.31208472786662</v>
      </c>
      <c r="J14" s="37">
        <f>'[1]вспомогат'!L13</f>
        <v>61363053.23000002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235779530.77</v>
      </c>
      <c r="F15" s="38">
        <f>'[1]вспомогат'!H14</f>
        <v>11393758.02000001</v>
      </c>
      <c r="G15" s="39">
        <f>'[1]вспомогат'!I14</f>
        <v>40.07371278840747</v>
      </c>
      <c r="H15" s="35">
        <f>'[1]вспомогат'!J14</f>
        <v>-17038241.97999999</v>
      </c>
      <c r="I15" s="36">
        <f>'[1]вспомогат'!K14</f>
        <v>94.6081249553602</v>
      </c>
      <c r="J15" s="37">
        <f>'[1]вспомогат'!L14</f>
        <v>-13437469.22999999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31306850</v>
      </c>
      <c r="D16" s="38">
        <f>'[1]вспомогат'!D15</f>
        <v>2676700</v>
      </c>
      <c r="E16" s="33">
        <f>'[1]вспомогат'!G15</f>
        <v>34358171.63</v>
      </c>
      <c r="F16" s="38">
        <f>'[1]вспомогат'!H15</f>
        <v>1746690.570000004</v>
      </c>
      <c r="G16" s="39">
        <f>'[1]вспомогат'!I15</f>
        <v>65.25537303395987</v>
      </c>
      <c r="H16" s="35">
        <f>'[1]вспомогат'!J15</f>
        <v>-930009.429999996</v>
      </c>
      <c r="I16" s="36">
        <f>'[1]вспомогат'!K15</f>
        <v>109.74649838613595</v>
      </c>
      <c r="J16" s="37">
        <f>'[1]вспомогат'!L15</f>
        <v>3051321.6300000027</v>
      </c>
    </row>
    <row r="17" spans="1:10" ht="18" customHeight="1">
      <c r="A17" s="40" t="s">
        <v>19</v>
      </c>
      <c r="B17" s="41">
        <f>SUM(B12:B16)</f>
        <v>4104309099</v>
      </c>
      <c r="C17" s="41">
        <f>SUM(C12:C16)</f>
        <v>3040475156</v>
      </c>
      <c r="D17" s="41">
        <f>SUM(D12:D16)</f>
        <v>328574116</v>
      </c>
      <c r="E17" s="41">
        <f>SUM(E12:E16)</f>
        <v>3143751403.35</v>
      </c>
      <c r="F17" s="41">
        <f>SUM(F12:F16)</f>
        <v>153712772.1399998</v>
      </c>
      <c r="G17" s="42">
        <f>F17/D17*100</f>
        <v>46.78176540844739</v>
      </c>
      <c r="H17" s="41">
        <f>SUM(H12:H16)</f>
        <v>-174861343.8600002</v>
      </c>
      <c r="I17" s="43">
        <f>E17/C17*100</f>
        <v>103.39671406774028</v>
      </c>
      <c r="J17" s="41">
        <f>SUM(J12:J16)</f>
        <v>103276247.34999993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30411516.64</v>
      </c>
      <c r="F18" s="45">
        <f>'[1]вспомогат'!H16</f>
        <v>1974705.3100000024</v>
      </c>
      <c r="G18" s="46">
        <f>'[1]вспомогат'!I16</f>
        <v>57.45722173388425</v>
      </c>
      <c r="H18" s="47">
        <f>'[1]вспомогат'!J16</f>
        <v>-1462121.6899999976</v>
      </c>
      <c r="I18" s="48">
        <f>'[1]вспомогат'!K16</f>
        <v>131.8477949696917</v>
      </c>
      <c r="J18" s="49">
        <f>'[1]вспомогат'!L16</f>
        <v>7345892.640000001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128840096.55</v>
      </c>
      <c r="F19" s="38">
        <f>'[1]вспомогат'!H17</f>
        <v>8488220.149999991</v>
      </c>
      <c r="G19" s="39">
        <f>'[1]вспомогат'!I17</f>
        <v>67.781850554638</v>
      </c>
      <c r="H19" s="35">
        <f>'[1]вспомогат'!J17</f>
        <v>-4034630.850000009</v>
      </c>
      <c r="I19" s="36">
        <f>'[1]вспомогат'!K17</f>
        <v>116.5327637263626</v>
      </c>
      <c r="J19" s="37">
        <f>'[1]вспомогат'!L17</f>
        <v>18278832.549999997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13296428.69</v>
      </c>
      <c r="F20" s="38">
        <f>'[1]вспомогат'!H18</f>
        <v>1083502.0499999989</v>
      </c>
      <c r="G20" s="39">
        <f>'[1]вспомогат'!I18</f>
        <v>62.88100973884837</v>
      </c>
      <c r="H20" s="35">
        <f>'[1]вспомогат'!J18</f>
        <v>-639596.9500000011</v>
      </c>
      <c r="I20" s="36">
        <f>'[1]вспомогат'!K18</f>
        <v>109.72150804775866</v>
      </c>
      <c r="J20" s="37">
        <f>'[1]вспомогат'!L18</f>
        <v>1178085.6899999995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12520050.79</v>
      </c>
      <c r="F21" s="38">
        <f>'[1]вспомогат'!H19</f>
        <v>745019.209999999</v>
      </c>
      <c r="G21" s="39">
        <f>'[1]вспомогат'!I19</f>
        <v>111.11828497451042</v>
      </c>
      <c r="H21" s="35">
        <f>'[1]вспомогат'!J19</f>
        <v>74545.20999999903</v>
      </c>
      <c r="I21" s="36">
        <f>'[1]вспомогат'!K19</f>
        <v>147.6509709132305</v>
      </c>
      <c r="J21" s="37">
        <f>'[1]вспомогат'!L19</f>
        <v>4040559.789999999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67128462.65</v>
      </c>
      <c r="F22" s="38">
        <f>'[1]вспомогат'!H20</f>
        <v>4322681.120000005</v>
      </c>
      <c r="G22" s="39">
        <f>'[1]вспомогат'!I20</f>
        <v>62.666161589144444</v>
      </c>
      <c r="H22" s="35">
        <f>'[1]вспомогат'!J20</f>
        <v>-2575269.879999995</v>
      </c>
      <c r="I22" s="36">
        <f>'[1]вспомогат'!K20</f>
        <v>118.94577968210362</v>
      </c>
      <c r="J22" s="37">
        <f>'[1]вспомогат'!L20</f>
        <v>10692275.650000006</v>
      </c>
    </row>
    <row r="23" spans="1:10" ht="12.75">
      <c r="A23" s="32" t="s">
        <v>25</v>
      </c>
      <c r="B23" s="33">
        <f>'[1]вспомогат'!B21</f>
        <v>58235430</v>
      </c>
      <c r="C23" s="33">
        <f>'[1]вспомогат'!C21</f>
        <v>42304945</v>
      </c>
      <c r="D23" s="38">
        <f>'[1]вспомогат'!D21</f>
        <v>5735155</v>
      </c>
      <c r="E23" s="33">
        <f>'[1]вспомогат'!G21</f>
        <v>52081041.4</v>
      </c>
      <c r="F23" s="38">
        <f>'[1]вспомогат'!H21</f>
        <v>3724233.079999998</v>
      </c>
      <c r="G23" s="39">
        <f>'[1]вспомогат'!I21</f>
        <v>64.9369211468565</v>
      </c>
      <c r="H23" s="35">
        <f>'[1]вспомогат'!J21</f>
        <v>-2010921.9200000018</v>
      </c>
      <c r="I23" s="36">
        <f>'[1]вспомогат'!K21</f>
        <v>123.10863753634473</v>
      </c>
      <c r="J23" s="37">
        <f>'[1]вспомогат'!L21</f>
        <v>9776096.399999999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71040512.11</v>
      </c>
      <c r="F24" s="38">
        <f>'[1]вспомогат'!H22</f>
        <v>3334253.0600000024</v>
      </c>
      <c r="G24" s="39">
        <f>'[1]вспомогат'!I22</f>
        <v>55.31161115603944</v>
      </c>
      <c r="H24" s="35">
        <f>'[1]вспомогат'!J22</f>
        <v>-2693871.9399999976</v>
      </c>
      <c r="I24" s="36">
        <f>'[1]вспомогат'!K22</f>
        <v>116.30192172151273</v>
      </c>
      <c r="J24" s="37">
        <f>'[1]вспомогат'!L22</f>
        <v>9957676.11</v>
      </c>
    </row>
    <row r="25" spans="1:10" ht="12.75">
      <c r="A25" s="32" t="s">
        <v>27</v>
      </c>
      <c r="B25" s="33">
        <f>'[1]вспомогат'!B23</f>
        <v>40501153</v>
      </c>
      <c r="C25" s="33">
        <f>'[1]вспомогат'!C23</f>
        <v>27917338</v>
      </c>
      <c r="D25" s="38">
        <f>'[1]вспомогат'!D23</f>
        <v>4470235</v>
      </c>
      <c r="E25" s="33">
        <f>'[1]вспомогат'!G23</f>
        <v>35686832.83</v>
      </c>
      <c r="F25" s="38">
        <f>'[1]вспомогат'!H23</f>
        <v>1874258.509999998</v>
      </c>
      <c r="G25" s="39">
        <f>'[1]вспомогат'!I23</f>
        <v>41.92751633862645</v>
      </c>
      <c r="H25" s="35">
        <f>'[1]вспомогат'!J23</f>
        <v>-2595976.490000002</v>
      </c>
      <c r="I25" s="36">
        <f>'[1]вспомогат'!K23</f>
        <v>127.83035699893736</v>
      </c>
      <c r="J25" s="37">
        <f>'[1]вспомогат'!L23</f>
        <v>7769494.829999998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13551641</v>
      </c>
      <c r="D26" s="38">
        <f>'[1]вспомогат'!D24</f>
        <v>1626259</v>
      </c>
      <c r="E26" s="33">
        <f>'[1]вспомогат'!G24</f>
        <v>20945400.27</v>
      </c>
      <c r="F26" s="38">
        <f>'[1]вспомогат'!H24</f>
        <v>1051362.960000001</v>
      </c>
      <c r="G26" s="39">
        <f>'[1]вспомогат'!I24</f>
        <v>64.64917088852397</v>
      </c>
      <c r="H26" s="35">
        <f>'[1]вспомогат'!J24</f>
        <v>-574896.0399999991</v>
      </c>
      <c r="I26" s="36">
        <f>'[1]вспомогат'!K24</f>
        <v>154.55988149331878</v>
      </c>
      <c r="J26" s="37">
        <f>'[1]вспомогат'!L24</f>
        <v>7393759.27</v>
      </c>
    </row>
    <row r="27" spans="1:10" ht="12.75">
      <c r="A27" s="32" t="s">
        <v>29</v>
      </c>
      <c r="B27" s="33">
        <f>'[1]вспомогат'!B25</f>
        <v>62423440</v>
      </c>
      <c r="C27" s="33">
        <f>'[1]вспомогат'!C25</f>
        <v>50255150</v>
      </c>
      <c r="D27" s="38">
        <f>'[1]вспомогат'!D25</f>
        <v>3950240</v>
      </c>
      <c r="E27" s="33">
        <f>'[1]вспомогат'!G25</f>
        <v>80641122.67</v>
      </c>
      <c r="F27" s="38">
        <f>'[1]вспомогат'!H25</f>
        <v>3991933.469999999</v>
      </c>
      <c r="G27" s="39">
        <f>'[1]вспомогат'!I25</f>
        <v>101.0554667564502</v>
      </c>
      <c r="H27" s="35">
        <f>'[1]вспомогат'!J25</f>
        <v>41693.46999999881</v>
      </c>
      <c r="I27" s="36">
        <f>'[1]вспомогат'!K25</f>
        <v>160.463400606704</v>
      </c>
      <c r="J27" s="37">
        <f>'[1]вспомогат'!L25</f>
        <v>30385972.67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36339538.66</v>
      </c>
      <c r="F28" s="38">
        <f>'[1]вспомогат'!H26</f>
        <v>2782037.299999997</v>
      </c>
      <c r="G28" s="39">
        <f>'[1]вспомогат'!I26</f>
        <v>60.25176540503494</v>
      </c>
      <c r="H28" s="35">
        <f>'[1]вспомогат'!J26</f>
        <v>-1835316.700000003</v>
      </c>
      <c r="I28" s="36">
        <f>'[1]вспомогат'!K26</f>
        <v>109.104861190674</v>
      </c>
      <c r="J28" s="37">
        <f>'[1]вспомогат'!L26</f>
        <v>3032554.6599999964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26367761.08</v>
      </c>
      <c r="F29" s="38">
        <f>'[1]вспомогат'!H27</f>
        <v>1683595.5799999982</v>
      </c>
      <c r="G29" s="39">
        <f>'[1]вспомогат'!I27</f>
        <v>80.13569127210738</v>
      </c>
      <c r="H29" s="35">
        <f>'[1]вспомогат'!J27</f>
        <v>-417335.4200000018</v>
      </c>
      <c r="I29" s="36">
        <f>'[1]вспомогат'!K27</f>
        <v>119.69289687397524</v>
      </c>
      <c r="J29" s="37">
        <f>'[1]вспомогат'!L27</f>
        <v>4338249.079999998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47261677.04</v>
      </c>
      <c r="F30" s="38">
        <f>'[1]вспомогат'!H28</f>
        <v>3028115.0700000003</v>
      </c>
      <c r="G30" s="39">
        <f>'[1]вспомогат'!I28</f>
        <v>70.6200350381469</v>
      </c>
      <c r="H30" s="35">
        <f>'[1]вспомогат'!J28</f>
        <v>-1259782.9299999997</v>
      </c>
      <c r="I30" s="36">
        <f>'[1]вспомогат'!K28</f>
        <v>110.81263397395738</v>
      </c>
      <c r="J30" s="37">
        <f>'[1]вспомогат'!L28</f>
        <v>4611597.039999999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80587049.52</v>
      </c>
      <c r="F31" s="38">
        <f>'[1]вспомогат'!H29</f>
        <v>4200984.890000001</v>
      </c>
      <c r="G31" s="39">
        <f>'[1]вспомогат'!I29</f>
        <v>66.22981355002852</v>
      </c>
      <c r="H31" s="35">
        <f>'[1]вспомогат'!J29</f>
        <v>-2142057.1099999994</v>
      </c>
      <c r="I31" s="36">
        <f>'[1]вспомогат'!K29</f>
        <v>119.4310893101008</v>
      </c>
      <c r="J31" s="37">
        <f>'[1]вспомогат'!L29</f>
        <v>13111277.519999996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39212843.64</v>
      </c>
      <c r="F32" s="38">
        <f>'[1]вспомогат'!H30</f>
        <v>2243880.030000001</v>
      </c>
      <c r="G32" s="39">
        <f>'[1]вспомогат'!I30</f>
        <v>47.728977441322044</v>
      </c>
      <c r="H32" s="35">
        <f>'[1]вспомогат'!J30</f>
        <v>-2457414.969999999</v>
      </c>
      <c r="I32" s="36">
        <f>'[1]вспомогат'!K30</f>
        <v>121.56766721805793</v>
      </c>
      <c r="J32" s="37">
        <f>'[1]вспомогат'!L30</f>
        <v>6956862.640000001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40110293.17</v>
      </c>
      <c r="F33" s="38">
        <f>'[1]вспомогат'!H31</f>
        <v>3651096.829999998</v>
      </c>
      <c r="G33" s="39">
        <f>'[1]вспомогат'!I31</f>
        <v>86.38788789226948</v>
      </c>
      <c r="H33" s="35">
        <f>'[1]вспомогат'!J31</f>
        <v>-575302.1700000018</v>
      </c>
      <c r="I33" s="36">
        <f>'[1]вспомогат'!K31</f>
        <v>114.56170662278072</v>
      </c>
      <c r="J33" s="37">
        <f>'[1]вспомогат'!L31</f>
        <v>5098338.170000002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18407565.31</v>
      </c>
      <c r="F34" s="38">
        <f>'[1]вспомогат'!H32</f>
        <v>737640.5299999975</v>
      </c>
      <c r="G34" s="39">
        <f>'[1]вспомогат'!I32</f>
        <v>48.77945833705292</v>
      </c>
      <c r="H34" s="35">
        <f>'[1]вспомогат'!J32</f>
        <v>-774554.4700000025</v>
      </c>
      <c r="I34" s="36">
        <f>'[1]вспомогат'!K32</f>
        <v>131.4721854910075</v>
      </c>
      <c r="J34" s="37">
        <f>'[1]вспомогат'!L32</f>
        <v>4406455.309999999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33275974.32</v>
      </c>
      <c r="F35" s="38">
        <f>'[1]вспомогат'!H33</f>
        <v>3036891.0500000007</v>
      </c>
      <c r="G35" s="39">
        <f>'[1]вспомогат'!I33</f>
        <v>83.99657280581853</v>
      </c>
      <c r="H35" s="35">
        <f>'[1]вспомогат'!J33</f>
        <v>-578602.9499999993</v>
      </c>
      <c r="I35" s="36">
        <f>'[1]вспомогат'!K33</f>
        <v>127.70224063570865</v>
      </c>
      <c r="J35" s="37">
        <f>'[1]вспомогат'!L33</f>
        <v>7218503.32</v>
      </c>
    </row>
    <row r="36" spans="1:10" ht="12.75">
      <c r="A36" s="32" t="s">
        <v>38</v>
      </c>
      <c r="B36" s="33">
        <f>'[1]вспомогат'!B34</f>
        <v>31461594</v>
      </c>
      <c r="C36" s="33">
        <f>'[1]вспомогат'!C34</f>
        <v>22485860</v>
      </c>
      <c r="D36" s="38">
        <f>'[1]вспомогат'!D34</f>
        <v>3352200</v>
      </c>
      <c r="E36" s="33">
        <f>'[1]вспомогат'!G34</f>
        <v>26783636.77</v>
      </c>
      <c r="F36" s="38">
        <f>'[1]вспомогат'!H34</f>
        <v>1727490.0899999999</v>
      </c>
      <c r="G36" s="39">
        <f>'[1]вспомогат'!I34</f>
        <v>51.53302577411848</v>
      </c>
      <c r="H36" s="35">
        <f>'[1]вспомогат'!J34</f>
        <v>-1624709.9100000001</v>
      </c>
      <c r="I36" s="36">
        <f>'[1]вспомогат'!K34</f>
        <v>119.11324169945023</v>
      </c>
      <c r="J36" s="37">
        <f>'[1]вспомогат'!L34</f>
        <v>4297776.77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70380547.48</v>
      </c>
      <c r="F37" s="38">
        <f>'[1]вспомогат'!H35</f>
        <v>3423429.200000003</v>
      </c>
      <c r="G37" s="39">
        <f>'[1]вспомогат'!I35</f>
        <v>54.05419931735725</v>
      </c>
      <c r="H37" s="35">
        <f>'[1]вспомогат'!J35</f>
        <v>-2909897.799999997</v>
      </c>
      <c r="I37" s="36">
        <f>'[1]вспомогат'!K35</f>
        <v>136.32222519218226</v>
      </c>
      <c r="J37" s="37">
        <f>'[1]вспомогат'!L35</f>
        <v>18752467.480000004</v>
      </c>
    </row>
    <row r="38" spans="1:10" ht="18.75" customHeight="1">
      <c r="A38" s="51" t="s">
        <v>40</v>
      </c>
      <c r="B38" s="41">
        <f>SUM(B18:B37)</f>
        <v>1000672419</v>
      </c>
      <c r="C38" s="41">
        <f>SUM(C18:C37)</f>
        <v>752675624</v>
      </c>
      <c r="D38" s="41">
        <f>SUM(D18:D37)</f>
        <v>88151351</v>
      </c>
      <c r="E38" s="41">
        <f>SUM(E18:E37)</f>
        <v>931318351.5899999</v>
      </c>
      <c r="F38" s="41">
        <f>SUM(F18:F37)</f>
        <v>57105329.489999995</v>
      </c>
      <c r="G38" s="42">
        <f>F38/D38*100</f>
        <v>64.78100317486908</v>
      </c>
      <c r="H38" s="41">
        <f>SUM(H18:H37)</f>
        <v>-31046021.51000001</v>
      </c>
      <c r="I38" s="43">
        <f>E38/C38*100</f>
        <v>123.73435805461928</v>
      </c>
      <c r="J38" s="41">
        <f>SUM(J18:J37)</f>
        <v>178642727.58999997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7177405.34</v>
      </c>
      <c r="F39" s="38">
        <f>'[1]вспомогат'!H36</f>
        <v>394996.4199999999</v>
      </c>
      <c r="G39" s="39">
        <f>'[1]вспомогат'!I36</f>
        <v>42.332081578411504</v>
      </c>
      <c r="H39" s="35">
        <f>'[1]вспомогат'!J36</f>
        <v>-538093.5800000001</v>
      </c>
      <c r="I39" s="36">
        <f>'[1]вспомогат'!K36</f>
        <v>117.78750771311164</v>
      </c>
      <c r="J39" s="37">
        <f>'[1]вспомогат'!L36</f>
        <v>1083885.3399999999</v>
      </c>
    </row>
    <row r="40" spans="1:10" ht="12.75" customHeight="1">
      <c r="A40" s="50" t="s">
        <v>42</v>
      </c>
      <c r="B40" s="33">
        <f>'[1]вспомогат'!B37</f>
        <v>17505695</v>
      </c>
      <c r="C40" s="33">
        <f>'[1]вспомогат'!C37</f>
        <v>14762014</v>
      </c>
      <c r="D40" s="38">
        <f>'[1]вспомогат'!D37</f>
        <v>939061</v>
      </c>
      <c r="E40" s="33">
        <f>'[1]вспомогат'!G37</f>
        <v>18156220.91</v>
      </c>
      <c r="F40" s="38">
        <f>'[1]вспомогат'!H37</f>
        <v>1169421.0500000007</v>
      </c>
      <c r="G40" s="39">
        <f>'[1]вспомогат'!I37</f>
        <v>124.5308930942719</v>
      </c>
      <c r="H40" s="35">
        <f>'[1]вспомогат'!J37</f>
        <v>230360.05000000075</v>
      </c>
      <c r="I40" s="36">
        <f>'[1]вспомогат'!K37</f>
        <v>122.99284440456431</v>
      </c>
      <c r="J40" s="37">
        <f>'[1]вспомогат'!L37</f>
        <v>3394206.91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10346883.44</v>
      </c>
      <c r="F41" s="38">
        <f>'[1]вспомогат'!H38</f>
        <v>830386.8200000003</v>
      </c>
      <c r="G41" s="39">
        <f>'[1]вспомогат'!I38</f>
        <v>95.0638829358538</v>
      </c>
      <c r="H41" s="35">
        <f>'[1]вспомогат'!J38</f>
        <v>-43117.1799999997</v>
      </c>
      <c r="I41" s="36">
        <f>'[1]вспомогат'!K38</f>
        <v>108.90728293424597</v>
      </c>
      <c r="J41" s="37">
        <f>'[1]вспомогат'!L38</f>
        <v>846248.4399999995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6797168.99</v>
      </c>
      <c r="F42" s="38">
        <f>'[1]вспомогат'!H39</f>
        <v>481518.9000000004</v>
      </c>
      <c r="G42" s="39">
        <f>'[1]вспомогат'!I39</f>
        <v>124.05165395713118</v>
      </c>
      <c r="H42" s="35">
        <f>'[1]вспомогат'!J39</f>
        <v>93358.90000000037</v>
      </c>
      <c r="I42" s="36">
        <f>'[1]вспомогат'!K39</f>
        <v>131.0709483654623</v>
      </c>
      <c r="J42" s="37">
        <f>'[1]вспомогат'!L39</f>
        <v>1611298.9900000002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7237551.29</v>
      </c>
      <c r="F43" s="38">
        <f>'[1]вспомогат'!H40</f>
        <v>584567.7000000002</v>
      </c>
      <c r="G43" s="39">
        <f>'[1]вспомогат'!I40</f>
        <v>82.93552066692585</v>
      </c>
      <c r="H43" s="35">
        <f>'[1]вспомогат'!J40</f>
        <v>-120278.29999999981</v>
      </c>
      <c r="I43" s="36">
        <f>'[1]вспомогат'!K40</f>
        <v>167.8191042291274</v>
      </c>
      <c r="J43" s="37">
        <f>'[1]вспомогат'!L40</f>
        <v>2924841.29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7959613.74</v>
      </c>
      <c r="F44" s="38">
        <f>'[1]вспомогат'!H41</f>
        <v>749271.8700000001</v>
      </c>
      <c r="G44" s="39">
        <f>'[1]вспомогат'!I41</f>
        <v>62.78726861356686</v>
      </c>
      <c r="H44" s="35">
        <f>'[1]вспомогат'!J41</f>
        <v>-444078.1299999999</v>
      </c>
      <c r="I44" s="36">
        <f>'[1]вспомогат'!K41</f>
        <v>95.04698474481572</v>
      </c>
      <c r="J44" s="37">
        <f>'[1]вспомогат'!L41</f>
        <v>-414785.2599999998</v>
      </c>
    </row>
    <row r="45" spans="1:10" ht="15" customHeight="1">
      <c r="A45" s="51" t="s">
        <v>47</v>
      </c>
      <c r="B45" s="41">
        <f>SUM(B39:B44)</f>
        <v>65281372</v>
      </c>
      <c r="C45" s="41">
        <f>SUM(C39:C44)</f>
        <v>48229148</v>
      </c>
      <c r="D45" s="41">
        <f>SUM(D39:D44)</f>
        <v>5032011</v>
      </c>
      <c r="E45" s="41">
        <f>SUM(E39:E44)</f>
        <v>57674843.71</v>
      </c>
      <c r="F45" s="41">
        <f>SUM(F39:F44)</f>
        <v>4210162.760000002</v>
      </c>
      <c r="G45" s="42">
        <f>F45/D45*100</f>
        <v>83.66759850087772</v>
      </c>
      <c r="H45" s="41">
        <f>SUM(H39:H44)</f>
        <v>-821848.2399999984</v>
      </c>
      <c r="I45" s="43">
        <f>E45/C45*100</f>
        <v>119.58503540224265</v>
      </c>
      <c r="J45" s="41">
        <f>SUM(J39:J44)</f>
        <v>9445695.709999999</v>
      </c>
    </row>
    <row r="46" spans="1:10" ht="15.75" customHeight="1">
      <c r="A46" s="52" t="s">
        <v>48</v>
      </c>
      <c r="B46" s="53">
        <f>'[1]вспомогат'!B42</f>
        <v>6400780038</v>
      </c>
      <c r="C46" s="53">
        <f>'[1]вспомогат'!C42</f>
        <v>4879389851</v>
      </c>
      <c r="D46" s="53">
        <f>'[1]вспомогат'!D42</f>
        <v>483891848</v>
      </c>
      <c r="E46" s="53">
        <f>'[1]вспомогат'!G42</f>
        <v>5219500426.879998</v>
      </c>
      <c r="F46" s="53">
        <f>'[1]вспомогат'!H42</f>
        <v>260417072.56999987</v>
      </c>
      <c r="G46" s="54">
        <f>'[1]вспомогат'!I42</f>
        <v>53.81720598235825</v>
      </c>
      <c r="H46" s="53">
        <f>'[1]вспомогат'!J42</f>
        <v>-222652927.19000012</v>
      </c>
      <c r="I46" s="54">
        <f>'[1]вспомогат'!K42</f>
        <v>106.97035052057369</v>
      </c>
      <c r="J46" s="53">
        <f>'[1]вспомогат'!L42</f>
        <v>340110575.8799982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19.09.2016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2016-09-20T05:05:27Z</dcterms:created>
  <dcterms:modified xsi:type="dcterms:W3CDTF">2016-09-20T05:06:20Z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