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<sst xmlns="http://schemas.openxmlformats.org/spreadsheetml/2006/main" count="54" uniqueCount="49">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</sst>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0509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05.09.2016</v>
          </cell>
        </row>
        <row r="6">
          <cell r="G6" t="str">
            <v>Фактично надійшло на 05.09.2016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1048615474.18</v>
          </cell>
          <cell r="H10">
            <v>7248454.129999995</v>
          </cell>
          <cell r="I10">
            <v>11.665772309271013</v>
          </cell>
          <cell r="J10">
            <v>-54885915.870000005</v>
          </cell>
          <cell r="K10">
            <v>101.02171963340663</v>
          </cell>
          <cell r="L10">
            <v>10605551.179999948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2288824881.93</v>
          </cell>
          <cell r="H11">
            <v>22006139.779999733</v>
          </cell>
          <cell r="I11">
            <v>8.639378994107128</v>
          </cell>
          <cell r="J11">
            <v>-232712860.22000027</v>
          </cell>
          <cell r="K11">
            <v>96.9759731558951</v>
          </cell>
          <cell r="L11">
            <v>-71373018.07000017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188725530.97</v>
          </cell>
          <cell r="H12">
            <v>1689346.699999988</v>
          </cell>
          <cell r="I12">
            <v>9.407991765881794</v>
          </cell>
          <cell r="J12">
            <v>-16267160.300000012</v>
          </cell>
          <cell r="K12">
            <v>113.32078148913409</v>
          </cell>
          <cell r="L12">
            <v>22184558.97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280823421.96</v>
          </cell>
          <cell r="H13">
            <v>1636970.9799999595</v>
          </cell>
          <cell r="I13">
            <v>6.603376317355418</v>
          </cell>
          <cell r="J13">
            <v>-23152938.02000004</v>
          </cell>
          <cell r="K13">
            <v>120.41528710257361</v>
          </cell>
          <cell r="L13">
            <v>47610987.95999998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226702054.09</v>
          </cell>
          <cell r="H14">
            <v>2316281.3400000036</v>
          </cell>
          <cell r="I14">
            <v>8.146740785030964</v>
          </cell>
          <cell r="J14">
            <v>-26115718.659999996</v>
          </cell>
          <cell r="K14">
            <v>90.96572629074261</v>
          </cell>
          <cell r="L14">
            <v>-22514945.909999996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32894328.34</v>
          </cell>
          <cell r="H15">
            <v>282847.2800000012</v>
          </cell>
          <cell r="I15">
            <v>10.567014607539178</v>
          </cell>
          <cell r="J15">
            <v>-2393852.719999999</v>
          </cell>
          <cell r="K15">
            <v>105.0707060595365</v>
          </cell>
          <cell r="L15">
            <v>1587478.3399999999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28708923.42</v>
          </cell>
          <cell r="H16">
            <v>272112.0900000036</v>
          </cell>
          <cell r="I16">
            <v>7.91753818274832</v>
          </cell>
          <cell r="J16">
            <v>-3164714.9099999964</v>
          </cell>
          <cell r="K16">
            <v>124.46627682823583</v>
          </cell>
          <cell r="L16">
            <v>5643299.420000002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121732491.77</v>
          </cell>
          <cell r="H17">
            <v>1380615.3699999899</v>
          </cell>
          <cell r="I17">
            <v>11.024768800650826</v>
          </cell>
          <cell r="J17">
            <v>-11142235.63000001</v>
          </cell>
          <cell r="K17">
            <v>110.1041064165113</v>
          </cell>
          <cell r="L17">
            <v>11171227.769999996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12250341.09</v>
          </cell>
          <cell r="H18">
            <v>37414.449999999255</v>
          </cell>
          <cell r="I18">
            <v>2.1713465099799407</v>
          </cell>
          <cell r="J18">
            <v>-1685684.5500000007</v>
          </cell>
          <cell r="K18">
            <v>101.0892420688208</v>
          </cell>
          <cell r="L18">
            <v>131998.08999999985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11900178.68</v>
          </cell>
          <cell r="H19">
            <v>125147.09999999963</v>
          </cell>
          <cell r="I19">
            <v>18.665466520700225</v>
          </cell>
          <cell r="J19">
            <v>-545326.9000000004</v>
          </cell>
          <cell r="K19">
            <v>140.3407195078101</v>
          </cell>
          <cell r="L19">
            <v>3420687.6799999997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63464591.16</v>
          </cell>
          <cell r="H20">
            <v>658809.6299999952</v>
          </cell>
          <cell r="I20">
            <v>9.550801825063635</v>
          </cell>
          <cell r="J20">
            <v>-6239141.370000005</v>
          </cell>
          <cell r="K20">
            <v>112.45371902960062</v>
          </cell>
          <cell r="L20">
            <v>7028404.159999996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49541313.84</v>
          </cell>
          <cell r="H21">
            <v>1184505.5200000033</v>
          </cell>
          <cell r="I21">
            <v>20.653417736748235</v>
          </cell>
          <cell r="J21">
            <v>-4550649.479999997</v>
          </cell>
          <cell r="K21">
            <v>117.10525528398632</v>
          </cell>
          <cell r="L21">
            <v>7236368.840000004</v>
          </cell>
        </row>
        <row r="22">
          <cell r="B22">
            <v>77671006</v>
          </cell>
          <cell r="C22">
            <v>61074836</v>
          </cell>
          <cell r="D22">
            <v>6020125</v>
          </cell>
          <cell r="G22">
            <v>68594419.68</v>
          </cell>
          <cell r="H22">
            <v>888160.6300000101</v>
          </cell>
          <cell r="I22">
            <v>14.753192500155896</v>
          </cell>
          <cell r="J22">
            <v>-5131964.36999999</v>
          </cell>
          <cell r="K22">
            <v>112.31208165667445</v>
          </cell>
          <cell r="L22">
            <v>7519583.680000007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33952362.02</v>
          </cell>
          <cell r="H23">
            <v>139787.70000000298</v>
          </cell>
          <cell r="I23">
            <v>3.1270772118245005</v>
          </cell>
          <cell r="J23">
            <v>-4330447.299999997</v>
          </cell>
          <cell r="K23">
            <v>121.61747663763644</v>
          </cell>
          <cell r="L23">
            <v>6035024.020000003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20042999.34</v>
          </cell>
          <cell r="H24">
            <v>148962.0300000012</v>
          </cell>
          <cell r="I24">
            <v>9.159797424641535</v>
          </cell>
          <cell r="J24">
            <v>-1477296.9699999988</v>
          </cell>
          <cell r="K24">
            <v>147.9009024811091</v>
          </cell>
          <cell r="L24">
            <v>6491358.34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77552168.29</v>
          </cell>
          <cell r="H25">
            <v>902979.0900000036</v>
          </cell>
          <cell r="I25">
            <v>22.85884123496303</v>
          </cell>
          <cell r="J25">
            <v>-3047260.9099999964</v>
          </cell>
          <cell r="K25">
            <v>154.31685765538458</v>
          </cell>
          <cell r="L25">
            <v>27297018.290000007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34013465.19</v>
          </cell>
          <cell r="H26">
            <v>455963.8299999982</v>
          </cell>
          <cell r="I26">
            <v>9.875002653034578</v>
          </cell>
          <cell r="J26">
            <v>-4161390.170000002</v>
          </cell>
          <cell r="K26">
            <v>102.12112027315352</v>
          </cell>
          <cell r="L26">
            <v>706481.1899999976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24820604</v>
          </cell>
          <cell r="H27">
            <v>136438.5</v>
          </cell>
          <cell r="I27">
            <v>6.494192336635519</v>
          </cell>
          <cell r="J27">
            <v>-1964492.5</v>
          </cell>
          <cell r="K27">
            <v>112.66978587632808</v>
          </cell>
          <cell r="L27">
            <v>2791092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44519091.25</v>
          </cell>
          <cell r="H28">
            <v>285529.2800000012</v>
          </cell>
          <cell r="I28">
            <v>6.658956906157777</v>
          </cell>
          <cell r="J28">
            <v>-4002368.719999999</v>
          </cell>
          <cell r="K28">
            <v>104.38219869693093</v>
          </cell>
          <cell r="L28">
            <v>1869011.25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77560118.6</v>
          </cell>
          <cell r="H29">
            <v>1174053.9699999988</v>
          </cell>
          <cell r="I29">
            <v>18.50932044908419</v>
          </cell>
          <cell r="J29">
            <v>-5168988.030000001</v>
          </cell>
          <cell r="K29">
            <v>114.9451370485987</v>
          </cell>
          <cell r="L29">
            <v>10084346.599999994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37313638.81</v>
          </cell>
          <cell r="H30">
            <v>344675.200000003</v>
          </cell>
          <cell r="I30">
            <v>7.331494832806769</v>
          </cell>
          <cell r="J30">
            <v>-4356619.799999997</v>
          </cell>
          <cell r="K30">
            <v>115.67975195049873</v>
          </cell>
          <cell r="L30">
            <v>5057657.810000002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37014203.89</v>
          </cell>
          <cell r="H31">
            <v>555007.549999997</v>
          </cell>
          <cell r="I31">
            <v>13.131925073803894</v>
          </cell>
          <cell r="J31">
            <v>-3671391.450000003</v>
          </cell>
          <cell r="K31">
            <v>105.71875775003139</v>
          </cell>
          <cell r="L31">
            <v>2002248.8900000006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17814609.92</v>
          </cell>
          <cell r="H32">
            <v>144685.1400000006</v>
          </cell>
          <cell r="I32">
            <v>9.567889061926577</v>
          </cell>
          <cell r="J32">
            <v>-1367509.8599999994</v>
          </cell>
          <cell r="K32">
            <v>127.23712562789666</v>
          </cell>
          <cell r="L32">
            <v>3813499.920000002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30501100.92</v>
          </cell>
          <cell r="H33">
            <v>262017.65000000224</v>
          </cell>
          <cell r="I33">
            <v>7.247077439486893</v>
          </cell>
          <cell r="J33">
            <v>-3353476.3499999978</v>
          </cell>
          <cell r="K33">
            <v>117.05318954398913</v>
          </cell>
          <cell r="L33">
            <v>4443629.920000002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25206394.25</v>
          </cell>
          <cell r="H34">
            <v>150247.5700000003</v>
          </cell>
          <cell r="I34">
            <v>4.482058648052034</v>
          </cell>
          <cell r="J34">
            <v>-3201952.4299999997</v>
          </cell>
          <cell r="K34">
            <v>112.09886679895722</v>
          </cell>
          <cell r="L34">
            <v>2720534.25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67476989.09</v>
          </cell>
          <cell r="H35">
            <v>519870.8100000024</v>
          </cell>
          <cell r="I35">
            <v>8.20849468217893</v>
          </cell>
          <cell r="J35">
            <v>-5813456.189999998</v>
          </cell>
          <cell r="K35">
            <v>130.69823454600674</v>
          </cell>
          <cell r="L35">
            <v>15848909.090000004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6842806.91</v>
          </cell>
          <cell r="H36">
            <v>60397.99000000022</v>
          </cell>
          <cell r="I36">
            <v>6.472900791992221</v>
          </cell>
          <cell r="J36">
            <v>-872692.0099999998</v>
          </cell>
          <cell r="K36">
            <v>112.29645443028005</v>
          </cell>
          <cell r="L36">
            <v>749286.9100000001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17152009.58</v>
          </cell>
          <cell r="H37">
            <v>165209.7199999988</v>
          </cell>
          <cell r="I37">
            <v>17.59307648810874</v>
          </cell>
          <cell r="J37">
            <v>-773851.2800000012</v>
          </cell>
          <cell r="K37">
            <v>116.19017283143071</v>
          </cell>
          <cell r="L37">
            <v>2389995.579999998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9592191.87</v>
          </cell>
          <cell r="H38">
            <v>75695.25</v>
          </cell>
          <cell r="I38">
            <v>8.665701588086602</v>
          </cell>
          <cell r="J38">
            <v>-797808.75</v>
          </cell>
          <cell r="K38">
            <v>100.96369211110625</v>
          </cell>
          <cell r="L38">
            <v>91556.86999999918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6367269.61</v>
          </cell>
          <cell r="H39">
            <v>51619.520000000484</v>
          </cell>
          <cell r="I39">
            <v>13.298516075845138</v>
          </cell>
          <cell r="J39">
            <v>-336540.4799999995</v>
          </cell>
          <cell r="K39">
            <v>122.7811265997798</v>
          </cell>
          <cell r="L39">
            <v>1181399.6100000003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6681482.72</v>
          </cell>
          <cell r="H40">
            <v>28499.12999999989</v>
          </cell>
          <cell r="I40">
            <v>4.04331300738032</v>
          </cell>
          <cell r="J40">
            <v>-676346.8700000001</v>
          </cell>
          <cell r="K40">
            <v>154.92538844485253</v>
          </cell>
          <cell r="L40">
            <v>2368772.7199999997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7306008.38</v>
          </cell>
          <cell r="H41">
            <v>95666.50999999978</v>
          </cell>
          <cell r="I41">
            <v>8.01663468387311</v>
          </cell>
          <cell r="J41">
            <v>-1097683.4900000002</v>
          </cell>
          <cell r="K41">
            <v>87.24218155834228</v>
          </cell>
          <cell r="L41">
            <v>-1068390.62</v>
          </cell>
        </row>
        <row r="42">
          <cell r="B42">
            <v>6400772038</v>
          </cell>
          <cell r="C42">
            <v>4879381851</v>
          </cell>
          <cell r="D42">
            <v>483883848</v>
          </cell>
          <cell r="G42">
            <v>5004507465.750002</v>
          </cell>
          <cell r="H42">
            <v>45424111.43999971</v>
          </cell>
          <cell r="I42">
            <v>9.38739981252685</v>
          </cell>
          <cell r="J42">
            <v>-433904813.6800003</v>
          </cell>
          <cell r="K42">
            <v>102.56437431156075</v>
          </cell>
          <cell r="L42">
            <v>125125614.7500019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48" sqref="J4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05.09.2016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1038009923</v>
      </c>
      <c r="D10" s="32">
        <f>'[5]вспомогат'!D10</f>
        <v>62134370</v>
      </c>
      <c r="E10" s="32">
        <f>'[5]вспомогат'!G10</f>
        <v>1048615474.18</v>
      </c>
      <c r="F10" s="32">
        <f>'[5]вспомогат'!H10</f>
        <v>7248454.129999995</v>
      </c>
      <c r="G10" s="33">
        <f>'[5]вспомогат'!I10</f>
        <v>11.665772309271013</v>
      </c>
      <c r="H10" s="34">
        <f>'[5]вспомогат'!J10</f>
        <v>-54885915.870000005</v>
      </c>
      <c r="I10" s="35">
        <f>'[5]вспомогат'!K10</f>
        <v>101.02171963340663</v>
      </c>
      <c r="J10" s="36">
        <f>'[5]вспомогат'!L10</f>
        <v>10605551.179999948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2360197900</v>
      </c>
      <c r="D12" s="37">
        <f>'[5]вспомогат'!D11</f>
        <v>254719000</v>
      </c>
      <c r="E12" s="32">
        <f>'[5]вспомогат'!G11</f>
        <v>2288824881.93</v>
      </c>
      <c r="F12" s="37">
        <f>'[5]вспомогат'!H11</f>
        <v>22006139.779999733</v>
      </c>
      <c r="G12" s="38">
        <f>'[5]вспомогат'!I11</f>
        <v>8.639378994107128</v>
      </c>
      <c r="H12" s="34">
        <f>'[5]вспомогат'!J11</f>
        <v>-232712860.22000027</v>
      </c>
      <c r="I12" s="35">
        <f>'[5]вспомогат'!K11</f>
        <v>96.9759731558951</v>
      </c>
      <c r="J12" s="36">
        <f>'[5]вспомогат'!L11</f>
        <v>-71373018.07000017</v>
      </c>
    </row>
    <row r="13" spans="1:10" ht="12.75">
      <c r="A13" s="31" t="s">
        <v>15</v>
      </c>
      <c r="B13" s="32">
        <f>'[5]вспомогат'!B12</f>
        <v>221979313</v>
      </c>
      <c r="C13" s="32">
        <f>'[5]вспомогат'!C12</f>
        <v>166540972</v>
      </c>
      <c r="D13" s="37">
        <f>'[5]вспомогат'!D12</f>
        <v>17956507</v>
      </c>
      <c r="E13" s="32">
        <f>'[5]вспомогат'!G12</f>
        <v>188725530.97</v>
      </c>
      <c r="F13" s="37">
        <f>'[5]вспомогат'!H12</f>
        <v>1689346.699999988</v>
      </c>
      <c r="G13" s="38">
        <f>'[5]вспомогат'!I12</f>
        <v>9.407991765881794</v>
      </c>
      <c r="H13" s="34">
        <f>'[5]вспомогат'!J12</f>
        <v>-16267160.300000012</v>
      </c>
      <c r="I13" s="35">
        <f>'[5]вспомогат'!K12</f>
        <v>113.32078148913409</v>
      </c>
      <c r="J13" s="36">
        <f>'[5]вспомогат'!L12</f>
        <v>22184558.97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233212434</v>
      </c>
      <c r="D14" s="37">
        <f>'[5]вспомогат'!D13</f>
        <v>24789909</v>
      </c>
      <c r="E14" s="32">
        <f>'[5]вспомогат'!G13</f>
        <v>280823421.96</v>
      </c>
      <c r="F14" s="37">
        <f>'[5]вспомогат'!H13</f>
        <v>1636970.9799999595</v>
      </c>
      <c r="G14" s="38">
        <f>'[5]вспомогат'!I13</f>
        <v>6.603376317355418</v>
      </c>
      <c r="H14" s="34">
        <f>'[5]вспомогат'!J13</f>
        <v>-23152938.02000004</v>
      </c>
      <c r="I14" s="35">
        <f>'[5]вспомогат'!K13</f>
        <v>120.41528710257361</v>
      </c>
      <c r="J14" s="36">
        <f>'[5]вспомогат'!L13</f>
        <v>47610987.95999998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249217000</v>
      </c>
      <c r="D15" s="37">
        <f>'[5]вспомогат'!D14</f>
        <v>28432000</v>
      </c>
      <c r="E15" s="32">
        <f>'[5]вспомогат'!G14</f>
        <v>226702054.09</v>
      </c>
      <c r="F15" s="37">
        <f>'[5]вспомогат'!H14</f>
        <v>2316281.3400000036</v>
      </c>
      <c r="G15" s="38">
        <f>'[5]вспомогат'!I14</f>
        <v>8.146740785030964</v>
      </c>
      <c r="H15" s="34">
        <f>'[5]вспомогат'!J14</f>
        <v>-26115718.659999996</v>
      </c>
      <c r="I15" s="35">
        <f>'[5]вспомогат'!K14</f>
        <v>90.96572629074261</v>
      </c>
      <c r="J15" s="36">
        <f>'[5]вспомогат'!L14</f>
        <v>-22514945.909999996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31306850</v>
      </c>
      <c r="D16" s="37">
        <f>'[5]вспомогат'!D15</f>
        <v>2676700</v>
      </c>
      <c r="E16" s="32">
        <f>'[5]вспомогат'!G15</f>
        <v>32894328.34</v>
      </c>
      <c r="F16" s="37">
        <f>'[5]вспомогат'!H15</f>
        <v>282847.2800000012</v>
      </c>
      <c r="G16" s="38">
        <f>'[5]вспомогат'!I15</f>
        <v>10.567014607539178</v>
      </c>
      <c r="H16" s="34">
        <f>'[5]вспомогат'!J15</f>
        <v>-2393852.719999999</v>
      </c>
      <c r="I16" s="35">
        <f>'[5]вспомогат'!K15</f>
        <v>105.0707060595365</v>
      </c>
      <c r="J16" s="36">
        <f>'[5]вспомогат'!L15</f>
        <v>1587478.3399999999</v>
      </c>
    </row>
    <row r="17" spans="1:10" ht="18" customHeight="1">
      <c r="A17" s="39" t="s">
        <v>19</v>
      </c>
      <c r="B17" s="40">
        <f>SUM(B12:B16)</f>
        <v>4104309099</v>
      </c>
      <c r="C17" s="40">
        <f>SUM(C12:C16)</f>
        <v>3040475156</v>
      </c>
      <c r="D17" s="40">
        <f>SUM(D12:D16)</f>
        <v>328574116</v>
      </c>
      <c r="E17" s="40">
        <f>SUM(E12:E16)</f>
        <v>3017970217.29</v>
      </c>
      <c r="F17" s="40">
        <f>SUM(F12:F16)</f>
        <v>27931586.079999685</v>
      </c>
      <c r="G17" s="41">
        <f>F17/D17*100</f>
        <v>8.500847973064223</v>
      </c>
      <c r="H17" s="40">
        <f>SUM(H12:H16)</f>
        <v>-300642529.9200003</v>
      </c>
      <c r="I17" s="42">
        <f>E17/C17*100</f>
        <v>99.25982165433619</v>
      </c>
      <c r="J17" s="40">
        <f>SUM(J12:J16)</f>
        <v>-22504938.71000019</v>
      </c>
    </row>
    <row r="18" spans="1:10" ht="20.25" customHeight="1">
      <c r="A18" s="31" t="s">
        <v>20</v>
      </c>
      <c r="B18" s="43">
        <f>'[5]вспомогат'!B16</f>
        <v>31632214</v>
      </c>
      <c r="C18" s="43">
        <f>'[5]вспомогат'!C16</f>
        <v>23065624</v>
      </c>
      <c r="D18" s="44">
        <f>'[5]вспомогат'!D16</f>
        <v>3436827</v>
      </c>
      <c r="E18" s="43">
        <f>'[5]вспомогат'!G16</f>
        <v>28708923.42</v>
      </c>
      <c r="F18" s="44">
        <f>'[5]вспомогат'!H16</f>
        <v>272112.0900000036</v>
      </c>
      <c r="G18" s="45">
        <f>'[5]вспомогат'!I16</f>
        <v>7.91753818274832</v>
      </c>
      <c r="H18" s="46">
        <f>'[5]вспомогат'!J16</f>
        <v>-3164714.9099999964</v>
      </c>
      <c r="I18" s="47">
        <f>'[5]вспомогат'!K16</f>
        <v>124.46627682823583</v>
      </c>
      <c r="J18" s="48">
        <f>'[5]вспомогат'!L16</f>
        <v>5643299.420000002</v>
      </c>
    </row>
    <row r="19" spans="1:10" ht="12.75">
      <c r="A19" s="31" t="s">
        <v>21</v>
      </c>
      <c r="B19" s="32">
        <f>'[5]вспомогат'!B17</f>
        <v>146468610</v>
      </c>
      <c r="C19" s="32">
        <f>'[5]вспомогат'!C17</f>
        <v>110561264</v>
      </c>
      <c r="D19" s="37">
        <f>'[5]вспомогат'!D17</f>
        <v>12522851</v>
      </c>
      <c r="E19" s="32">
        <f>'[5]вспомогат'!G17</f>
        <v>121732491.77</v>
      </c>
      <c r="F19" s="37">
        <f>'[5]вспомогат'!H17</f>
        <v>1380615.3699999899</v>
      </c>
      <c r="G19" s="38">
        <f>'[5]вспомогат'!I17</f>
        <v>11.024768800650826</v>
      </c>
      <c r="H19" s="34">
        <f>'[5]вспомогат'!J17</f>
        <v>-11142235.63000001</v>
      </c>
      <c r="I19" s="35">
        <f>'[5]вспомогат'!K17</f>
        <v>110.1041064165113</v>
      </c>
      <c r="J19" s="36">
        <f>'[5]вспомогат'!L17</f>
        <v>11171227.769999996</v>
      </c>
    </row>
    <row r="20" spans="1:10" ht="12.75">
      <c r="A20" s="31" t="s">
        <v>22</v>
      </c>
      <c r="B20" s="32">
        <f>'[5]вспомогат'!B18</f>
        <v>16931757</v>
      </c>
      <c r="C20" s="32">
        <f>'[5]вспомогат'!C18</f>
        <v>12118343</v>
      </c>
      <c r="D20" s="37">
        <f>'[5]вспомогат'!D18</f>
        <v>1723099</v>
      </c>
      <c r="E20" s="32">
        <f>'[5]вспомогат'!G18</f>
        <v>12250341.09</v>
      </c>
      <c r="F20" s="37">
        <f>'[5]вспомогат'!H18</f>
        <v>37414.449999999255</v>
      </c>
      <c r="G20" s="38">
        <f>'[5]вспомогат'!I18</f>
        <v>2.1713465099799407</v>
      </c>
      <c r="H20" s="34">
        <f>'[5]вспомогат'!J18</f>
        <v>-1685684.5500000007</v>
      </c>
      <c r="I20" s="35">
        <f>'[5]вспомогат'!K18</f>
        <v>101.0892420688208</v>
      </c>
      <c r="J20" s="36">
        <f>'[5]вспомогат'!L18</f>
        <v>131998.08999999985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8479491</v>
      </c>
      <c r="D21" s="37">
        <f>'[5]вспомогат'!D19</f>
        <v>670474</v>
      </c>
      <c r="E21" s="32">
        <f>'[5]вспомогат'!G19</f>
        <v>11900178.68</v>
      </c>
      <c r="F21" s="37">
        <f>'[5]вспомогат'!H19</f>
        <v>125147.09999999963</v>
      </c>
      <c r="G21" s="38">
        <f>'[5]вспомогат'!I19</f>
        <v>18.665466520700225</v>
      </c>
      <c r="H21" s="34">
        <f>'[5]вспомогат'!J19</f>
        <v>-545326.9000000004</v>
      </c>
      <c r="I21" s="35">
        <f>'[5]вспомогат'!K19</f>
        <v>140.3407195078101</v>
      </c>
      <c r="J21" s="36">
        <f>'[5]вспомогат'!L19</f>
        <v>3420687.6799999997</v>
      </c>
    </row>
    <row r="22" spans="1:10" ht="12.75">
      <c r="A22" s="31" t="s">
        <v>24</v>
      </c>
      <c r="B22" s="32">
        <f>'[5]вспомогат'!B20</f>
        <v>78693867</v>
      </c>
      <c r="C22" s="32">
        <f>'[5]вспомогат'!C20</f>
        <v>56436187</v>
      </c>
      <c r="D22" s="37">
        <f>'[5]вспомогат'!D20</f>
        <v>6897951</v>
      </c>
      <c r="E22" s="32">
        <f>'[5]вспомогат'!G20</f>
        <v>63464591.16</v>
      </c>
      <c r="F22" s="37">
        <f>'[5]вспомогат'!H20</f>
        <v>658809.6299999952</v>
      </c>
      <c r="G22" s="38">
        <f>'[5]вспомогат'!I20</f>
        <v>9.550801825063635</v>
      </c>
      <c r="H22" s="34">
        <f>'[5]вспомогат'!J20</f>
        <v>-6239141.370000005</v>
      </c>
      <c r="I22" s="35">
        <f>'[5]вспомогат'!K20</f>
        <v>112.45371902960062</v>
      </c>
      <c r="J22" s="36">
        <f>'[5]вспомогат'!L20</f>
        <v>7028404.159999996</v>
      </c>
    </row>
    <row r="23" spans="1:10" ht="12.75">
      <c r="A23" s="31" t="s">
        <v>25</v>
      </c>
      <c r="B23" s="32">
        <f>'[5]вспомогат'!B21</f>
        <v>58235430</v>
      </c>
      <c r="C23" s="32">
        <f>'[5]вспомогат'!C21</f>
        <v>42304945</v>
      </c>
      <c r="D23" s="37">
        <f>'[5]вспомогат'!D21</f>
        <v>5735155</v>
      </c>
      <c r="E23" s="32">
        <f>'[5]вспомогат'!G21</f>
        <v>49541313.84</v>
      </c>
      <c r="F23" s="37">
        <f>'[5]вспомогат'!H21</f>
        <v>1184505.5200000033</v>
      </c>
      <c r="G23" s="38">
        <f>'[5]вспомогат'!I21</f>
        <v>20.653417736748235</v>
      </c>
      <c r="H23" s="34">
        <f>'[5]вспомогат'!J21</f>
        <v>-4550649.479999997</v>
      </c>
      <c r="I23" s="35">
        <f>'[5]вспомогат'!K21</f>
        <v>117.10525528398632</v>
      </c>
      <c r="J23" s="36">
        <f>'[5]вспомогат'!L21</f>
        <v>7236368.840000004</v>
      </c>
    </row>
    <row r="24" spans="1:10" ht="12.75">
      <c r="A24" s="31" t="s">
        <v>26</v>
      </c>
      <c r="B24" s="32">
        <f>'[5]вспомогат'!B22</f>
        <v>77671006</v>
      </c>
      <c r="C24" s="32">
        <f>'[5]вспомогат'!C22</f>
        <v>61074836</v>
      </c>
      <c r="D24" s="37">
        <f>'[5]вспомогат'!D22</f>
        <v>6020125</v>
      </c>
      <c r="E24" s="32">
        <f>'[5]вспомогат'!G22</f>
        <v>68594419.68</v>
      </c>
      <c r="F24" s="37">
        <f>'[5]вспомогат'!H22</f>
        <v>888160.6300000101</v>
      </c>
      <c r="G24" s="38">
        <f>'[5]вспомогат'!I22</f>
        <v>14.753192500155896</v>
      </c>
      <c r="H24" s="34">
        <f>'[5]вспомогат'!J22</f>
        <v>-5131964.36999999</v>
      </c>
      <c r="I24" s="35">
        <f>'[5]вспомогат'!K22</f>
        <v>112.31208165667445</v>
      </c>
      <c r="J24" s="36">
        <f>'[5]вспомогат'!L22</f>
        <v>7519583.680000007</v>
      </c>
    </row>
    <row r="25" spans="1:10" ht="12.75">
      <c r="A25" s="31" t="s">
        <v>27</v>
      </c>
      <c r="B25" s="32">
        <f>'[5]вспомогат'!B23</f>
        <v>40501153</v>
      </c>
      <c r="C25" s="32">
        <f>'[5]вспомогат'!C23</f>
        <v>27917338</v>
      </c>
      <c r="D25" s="37">
        <f>'[5]вспомогат'!D23</f>
        <v>4470235</v>
      </c>
      <c r="E25" s="32">
        <f>'[5]вспомогат'!G23</f>
        <v>33952362.02</v>
      </c>
      <c r="F25" s="37">
        <f>'[5]вспомогат'!H23</f>
        <v>139787.70000000298</v>
      </c>
      <c r="G25" s="38">
        <f>'[5]вспомогат'!I23</f>
        <v>3.1270772118245005</v>
      </c>
      <c r="H25" s="34">
        <f>'[5]вспомогат'!J23</f>
        <v>-4330447.299999997</v>
      </c>
      <c r="I25" s="35">
        <f>'[5]вспомогат'!K23</f>
        <v>121.61747663763644</v>
      </c>
      <c r="J25" s="36">
        <f>'[5]вспомогат'!L23</f>
        <v>6035024.020000003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13551641</v>
      </c>
      <c r="D26" s="37">
        <f>'[5]вспомогат'!D24</f>
        <v>1626259</v>
      </c>
      <c r="E26" s="32">
        <f>'[5]вспомогат'!G24</f>
        <v>20042999.34</v>
      </c>
      <c r="F26" s="37">
        <f>'[5]вспомогат'!H24</f>
        <v>148962.0300000012</v>
      </c>
      <c r="G26" s="38">
        <f>'[5]вспомогат'!I24</f>
        <v>9.159797424641535</v>
      </c>
      <c r="H26" s="34">
        <f>'[5]вспомогат'!J24</f>
        <v>-1477296.9699999988</v>
      </c>
      <c r="I26" s="35">
        <f>'[5]вспомогат'!K24</f>
        <v>147.9009024811091</v>
      </c>
      <c r="J26" s="36">
        <f>'[5]вспомогат'!L24</f>
        <v>6491358.34</v>
      </c>
    </row>
    <row r="27" spans="1:10" ht="12.75">
      <c r="A27" s="31" t="s">
        <v>29</v>
      </c>
      <c r="B27" s="32">
        <f>'[5]вспомогат'!B25</f>
        <v>62423440</v>
      </c>
      <c r="C27" s="32">
        <f>'[5]вспомогат'!C25</f>
        <v>50255150</v>
      </c>
      <c r="D27" s="37">
        <f>'[5]вспомогат'!D25</f>
        <v>3950240</v>
      </c>
      <c r="E27" s="32">
        <f>'[5]вспомогат'!G25</f>
        <v>77552168.29</v>
      </c>
      <c r="F27" s="37">
        <f>'[5]вспомогат'!H25</f>
        <v>902979.0900000036</v>
      </c>
      <c r="G27" s="38">
        <f>'[5]вспомогат'!I25</f>
        <v>22.85884123496303</v>
      </c>
      <c r="H27" s="34">
        <f>'[5]вспомогат'!J25</f>
        <v>-3047260.9099999964</v>
      </c>
      <c r="I27" s="35">
        <f>'[5]вспомогат'!K25</f>
        <v>154.31685765538458</v>
      </c>
      <c r="J27" s="36">
        <f>'[5]вспомогат'!L25</f>
        <v>27297018.290000007</v>
      </c>
    </row>
    <row r="28" spans="1:10" ht="12.75">
      <c r="A28" s="31" t="s">
        <v>30</v>
      </c>
      <c r="B28" s="32">
        <f>'[5]вспомогат'!B26</f>
        <v>43353270</v>
      </c>
      <c r="C28" s="32">
        <f>'[5]вспомогат'!C26</f>
        <v>33306984</v>
      </c>
      <c r="D28" s="37">
        <f>'[5]вспомогат'!D26</f>
        <v>4617354</v>
      </c>
      <c r="E28" s="32">
        <f>'[5]вспомогат'!G26</f>
        <v>34013465.19</v>
      </c>
      <c r="F28" s="37">
        <f>'[5]вспомогат'!H26</f>
        <v>455963.8299999982</v>
      </c>
      <c r="G28" s="38">
        <f>'[5]вспомогат'!I26</f>
        <v>9.875002653034578</v>
      </c>
      <c r="H28" s="34">
        <f>'[5]вспомогат'!J26</f>
        <v>-4161390.170000002</v>
      </c>
      <c r="I28" s="35">
        <f>'[5]вспомогат'!K26</f>
        <v>102.12112027315352</v>
      </c>
      <c r="J28" s="36">
        <f>'[5]вспомогат'!L26</f>
        <v>706481.1899999976</v>
      </c>
    </row>
    <row r="29" spans="1:10" ht="12.75">
      <c r="A29" s="31" t="s">
        <v>31</v>
      </c>
      <c r="B29" s="32">
        <f>'[5]вспомогат'!B27</f>
        <v>28353408</v>
      </c>
      <c r="C29" s="32">
        <f>'[5]вспомогат'!C27</f>
        <v>22029512</v>
      </c>
      <c r="D29" s="37">
        <f>'[5]вспомогат'!D27</f>
        <v>2100931</v>
      </c>
      <c r="E29" s="32">
        <f>'[5]вспомогат'!G27</f>
        <v>24820604</v>
      </c>
      <c r="F29" s="37">
        <f>'[5]вспомогат'!H27</f>
        <v>136438.5</v>
      </c>
      <c r="G29" s="38">
        <f>'[5]вспомогат'!I27</f>
        <v>6.494192336635519</v>
      </c>
      <c r="H29" s="34">
        <f>'[5]вспомогат'!J27</f>
        <v>-1964492.5</v>
      </c>
      <c r="I29" s="35">
        <f>'[5]вспомогат'!K27</f>
        <v>112.66978587632808</v>
      </c>
      <c r="J29" s="36">
        <f>'[5]вспомогат'!L27</f>
        <v>2791092</v>
      </c>
    </row>
    <row r="30" spans="1:10" ht="12.75">
      <c r="A30" s="31" t="s">
        <v>32</v>
      </c>
      <c r="B30" s="32">
        <f>'[5]вспомогат'!B28</f>
        <v>54948663</v>
      </c>
      <c r="C30" s="32">
        <f>'[5]вспомогат'!C28</f>
        <v>42650080</v>
      </c>
      <c r="D30" s="37">
        <f>'[5]вспомогат'!D28</f>
        <v>4287898</v>
      </c>
      <c r="E30" s="32">
        <f>'[5]вспомогат'!G28</f>
        <v>44519091.25</v>
      </c>
      <c r="F30" s="37">
        <f>'[5]вспомогат'!H28</f>
        <v>285529.2800000012</v>
      </c>
      <c r="G30" s="38">
        <f>'[5]вспомогат'!I28</f>
        <v>6.658956906157777</v>
      </c>
      <c r="H30" s="34">
        <f>'[5]вспомогат'!J28</f>
        <v>-4002368.719999999</v>
      </c>
      <c r="I30" s="35">
        <f>'[5]вспомогат'!K28</f>
        <v>104.38219869693093</v>
      </c>
      <c r="J30" s="36">
        <f>'[5]вспомогат'!L28</f>
        <v>1869011.25</v>
      </c>
    </row>
    <row r="31" spans="1:10" ht="12.75">
      <c r="A31" s="31" t="s">
        <v>33</v>
      </c>
      <c r="B31" s="32">
        <f>'[5]вспомогат'!B29</f>
        <v>87621002</v>
      </c>
      <c r="C31" s="32">
        <f>'[5]вспомогат'!C29</f>
        <v>67475772</v>
      </c>
      <c r="D31" s="37">
        <f>'[5]вспомогат'!D29</f>
        <v>6343042</v>
      </c>
      <c r="E31" s="32">
        <f>'[5]вспомогат'!G29</f>
        <v>77560118.6</v>
      </c>
      <c r="F31" s="37">
        <f>'[5]вспомогат'!H29</f>
        <v>1174053.9699999988</v>
      </c>
      <c r="G31" s="38">
        <f>'[5]вспомогат'!I29</f>
        <v>18.50932044908419</v>
      </c>
      <c r="H31" s="34">
        <f>'[5]вспомогат'!J29</f>
        <v>-5168988.030000001</v>
      </c>
      <c r="I31" s="35">
        <f>'[5]вспомогат'!K29</f>
        <v>114.9451370485987</v>
      </c>
      <c r="J31" s="36">
        <f>'[5]вспомогат'!L29</f>
        <v>10084346.599999994</v>
      </c>
    </row>
    <row r="32" spans="1:10" ht="12.75">
      <c r="A32" s="31" t="s">
        <v>34</v>
      </c>
      <c r="B32" s="32">
        <f>'[5]вспомогат'!B30</f>
        <v>40752448</v>
      </c>
      <c r="C32" s="32">
        <f>'[5]вспомогат'!C30</f>
        <v>32255981</v>
      </c>
      <c r="D32" s="37">
        <f>'[5]вспомогат'!D30</f>
        <v>4701295</v>
      </c>
      <c r="E32" s="32">
        <f>'[5]вспомогат'!G30</f>
        <v>37313638.81</v>
      </c>
      <c r="F32" s="37">
        <f>'[5]вспомогат'!H30</f>
        <v>344675.200000003</v>
      </c>
      <c r="G32" s="38">
        <f>'[5]вспомогат'!I30</f>
        <v>7.331494832806769</v>
      </c>
      <c r="H32" s="34">
        <f>'[5]вспомогат'!J30</f>
        <v>-4356619.799999997</v>
      </c>
      <c r="I32" s="35">
        <f>'[5]вспомогат'!K30</f>
        <v>115.67975195049873</v>
      </c>
      <c r="J32" s="36">
        <f>'[5]вспомогат'!L30</f>
        <v>5057657.810000002</v>
      </c>
    </row>
    <row r="33" spans="1:10" ht="12.75">
      <c r="A33" s="31" t="s">
        <v>35</v>
      </c>
      <c r="B33" s="32">
        <f>'[5]вспомогат'!B31</f>
        <v>47729773</v>
      </c>
      <c r="C33" s="32">
        <f>'[5]вспомогат'!C31</f>
        <v>35011955</v>
      </c>
      <c r="D33" s="37">
        <f>'[5]вспомогат'!D31</f>
        <v>4226399</v>
      </c>
      <c r="E33" s="32">
        <f>'[5]вспомогат'!G31</f>
        <v>37014203.89</v>
      </c>
      <c r="F33" s="37">
        <f>'[5]вспомогат'!H31</f>
        <v>555007.549999997</v>
      </c>
      <c r="G33" s="38">
        <f>'[5]вспомогат'!I31</f>
        <v>13.131925073803894</v>
      </c>
      <c r="H33" s="34">
        <f>'[5]вспомогат'!J31</f>
        <v>-3671391.450000003</v>
      </c>
      <c r="I33" s="35">
        <f>'[5]вспомогат'!K31</f>
        <v>105.71875775003139</v>
      </c>
      <c r="J33" s="36">
        <f>'[5]вспомогат'!L31</f>
        <v>2002248.8900000006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14001110</v>
      </c>
      <c r="D34" s="37">
        <f>'[5]вспомогат'!D32</f>
        <v>1512195</v>
      </c>
      <c r="E34" s="32">
        <f>'[5]вспомогат'!G32</f>
        <v>17814609.92</v>
      </c>
      <c r="F34" s="37">
        <f>'[5]вспомогат'!H32</f>
        <v>144685.1400000006</v>
      </c>
      <c r="G34" s="38">
        <f>'[5]вспомогат'!I32</f>
        <v>9.567889061926577</v>
      </c>
      <c r="H34" s="34">
        <f>'[5]вспомогат'!J32</f>
        <v>-1367509.8599999994</v>
      </c>
      <c r="I34" s="35">
        <f>'[5]вспомогат'!K32</f>
        <v>127.23712562789666</v>
      </c>
      <c r="J34" s="36">
        <f>'[5]вспомогат'!L32</f>
        <v>3813499.920000002</v>
      </c>
    </row>
    <row r="35" spans="1:10" ht="12.75">
      <c r="A35" s="31" t="s">
        <v>37</v>
      </c>
      <c r="B35" s="32">
        <f>'[5]вспомогат'!B33</f>
        <v>35000961</v>
      </c>
      <c r="C35" s="32">
        <f>'[5]вспомогат'!C33</f>
        <v>26057471</v>
      </c>
      <c r="D35" s="37">
        <f>'[5]вспомогат'!D33</f>
        <v>3615494</v>
      </c>
      <c r="E35" s="32">
        <f>'[5]вспомогат'!G33</f>
        <v>30501100.92</v>
      </c>
      <c r="F35" s="37">
        <f>'[5]вспомогат'!H33</f>
        <v>262017.65000000224</v>
      </c>
      <c r="G35" s="38">
        <f>'[5]вспомогат'!I33</f>
        <v>7.247077439486893</v>
      </c>
      <c r="H35" s="34">
        <f>'[5]вспомогат'!J33</f>
        <v>-3353476.3499999978</v>
      </c>
      <c r="I35" s="35">
        <f>'[5]вспомогат'!K33</f>
        <v>117.05318954398913</v>
      </c>
      <c r="J35" s="36">
        <f>'[5]вспомогат'!L33</f>
        <v>4443629.920000002</v>
      </c>
    </row>
    <row r="36" spans="1:10" ht="12.75">
      <c r="A36" s="31" t="s">
        <v>38</v>
      </c>
      <c r="B36" s="32">
        <f>'[5]вспомогат'!B34</f>
        <v>31461594</v>
      </c>
      <c r="C36" s="32">
        <f>'[5]вспомогат'!C34</f>
        <v>22485860</v>
      </c>
      <c r="D36" s="37">
        <f>'[5]вспомогат'!D34</f>
        <v>3352200</v>
      </c>
      <c r="E36" s="32">
        <f>'[5]вспомогат'!G34</f>
        <v>25206394.25</v>
      </c>
      <c r="F36" s="37">
        <f>'[5]вспомогат'!H34</f>
        <v>150247.5700000003</v>
      </c>
      <c r="G36" s="38">
        <f>'[5]вспомогат'!I34</f>
        <v>4.482058648052034</v>
      </c>
      <c r="H36" s="34">
        <f>'[5]вспомогат'!J34</f>
        <v>-3201952.4299999997</v>
      </c>
      <c r="I36" s="35">
        <f>'[5]вспомогат'!K34</f>
        <v>112.09886679895722</v>
      </c>
      <c r="J36" s="36">
        <f>'[5]вспомогат'!L34</f>
        <v>2720534.25</v>
      </c>
    </row>
    <row r="37" spans="1:10" ht="12.75">
      <c r="A37" s="31" t="s">
        <v>39</v>
      </c>
      <c r="B37" s="32">
        <f>'[5]вспомогат'!B35</f>
        <v>69054986</v>
      </c>
      <c r="C37" s="32">
        <f>'[5]вспомогат'!C35</f>
        <v>51628080</v>
      </c>
      <c r="D37" s="37">
        <f>'[5]вспомогат'!D35</f>
        <v>6333327</v>
      </c>
      <c r="E37" s="32">
        <f>'[5]вспомогат'!G35</f>
        <v>67476989.09</v>
      </c>
      <c r="F37" s="37">
        <f>'[5]вспомогат'!H35</f>
        <v>519870.8100000024</v>
      </c>
      <c r="G37" s="38">
        <f>'[5]вспомогат'!I35</f>
        <v>8.20849468217893</v>
      </c>
      <c r="H37" s="34">
        <f>'[5]вспомогат'!J35</f>
        <v>-5813456.189999998</v>
      </c>
      <c r="I37" s="35">
        <f>'[5]вспомогат'!K35</f>
        <v>130.69823454600674</v>
      </c>
      <c r="J37" s="36">
        <f>'[5]вспомогат'!L35</f>
        <v>15848909.090000004</v>
      </c>
    </row>
    <row r="38" spans="1:10" ht="18.75" customHeight="1">
      <c r="A38" s="50" t="s">
        <v>40</v>
      </c>
      <c r="B38" s="40">
        <f>SUM(B18:B37)</f>
        <v>1000664419</v>
      </c>
      <c r="C38" s="40">
        <f>SUM(C18:C37)</f>
        <v>752667624</v>
      </c>
      <c r="D38" s="40">
        <f>SUM(D18:D37)</f>
        <v>88143351</v>
      </c>
      <c r="E38" s="40">
        <f>SUM(E18:E37)</f>
        <v>883980005.21</v>
      </c>
      <c r="F38" s="40">
        <f>SUM(F18:F37)</f>
        <v>9766983.110000012</v>
      </c>
      <c r="G38" s="41">
        <f>F38/D38*100</f>
        <v>11.080793955746035</v>
      </c>
      <c r="H38" s="40">
        <f>SUM(H18:H37)</f>
        <v>-78376367.88999999</v>
      </c>
      <c r="I38" s="42">
        <f>E38/C38*100</f>
        <v>117.4462640643621</v>
      </c>
      <c r="J38" s="40">
        <f>SUM(J18:J37)</f>
        <v>131312381.21000001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6093520</v>
      </c>
      <c r="D39" s="37">
        <f>'[5]вспомогат'!D36</f>
        <v>933090</v>
      </c>
      <c r="E39" s="32">
        <f>'[5]вспомогат'!G36</f>
        <v>6842806.91</v>
      </c>
      <c r="F39" s="37">
        <f>'[5]вспомогат'!H36</f>
        <v>60397.99000000022</v>
      </c>
      <c r="G39" s="38">
        <f>'[5]вспомогат'!I36</f>
        <v>6.472900791992221</v>
      </c>
      <c r="H39" s="34">
        <f>'[5]вспомогат'!J36</f>
        <v>-872692.0099999998</v>
      </c>
      <c r="I39" s="35">
        <f>'[5]вспомогат'!K36</f>
        <v>112.29645443028005</v>
      </c>
      <c r="J39" s="36">
        <f>'[5]вспомогат'!L36</f>
        <v>749286.9100000001</v>
      </c>
    </row>
    <row r="40" spans="1:10" ht="12.75" customHeight="1">
      <c r="A40" s="49" t="s">
        <v>42</v>
      </c>
      <c r="B40" s="32">
        <f>'[5]вспомогат'!B37</f>
        <v>17505695</v>
      </c>
      <c r="C40" s="32">
        <f>'[5]вспомогат'!C37</f>
        <v>14762014</v>
      </c>
      <c r="D40" s="37">
        <f>'[5]вспомогат'!D37</f>
        <v>939061</v>
      </c>
      <c r="E40" s="32">
        <f>'[5]вспомогат'!G37</f>
        <v>17152009.58</v>
      </c>
      <c r="F40" s="37">
        <f>'[5]вспомогат'!H37</f>
        <v>165209.7199999988</v>
      </c>
      <c r="G40" s="38">
        <f>'[5]вспомогат'!I37</f>
        <v>17.59307648810874</v>
      </c>
      <c r="H40" s="34">
        <f>'[5]вспомогат'!J37</f>
        <v>-773851.2800000012</v>
      </c>
      <c r="I40" s="35">
        <f>'[5]вспомогат'!K37</f>
        <v>116.19017283143071</v>
      </c>
      <c r="J40" s="36">
        <f>'[5]вспомогат'!L37</f>
        <v>2389995.579999998</v>
      </c>
    </row>
    <row r="41" spans="1:10" ht="12.75" customHeight="1">
      <c r="A41" s="49" t="s">
        <v>43</v>
      </c>
      <c r="B41" s="32">
        <f>'[5]вспомогат'!B38</f>
        <v>13414045</v>
      </c>
      <c r="C41" s="32">
        <f>'[5]вспомогат'!C38</f>
        <v>9500635</v>
      </c>
      <c r="D41" s="37">
        <f>'[5]вспомогат'!D38</f>
        <v>873504</v>
      </c>
      <c r="E41" s="32">
        <f>'[5]вспомогат'!G38</f>
        <v>9592191.87</v>
      </c>
      <c r="F41" s="37">
        <f>'[5]вспомогат'!H38</f>
        <v>75695.25</v>
      </c>
      <c r="G41" s="38">
        <f>'[5]вспомогат'!I38</f>
        <v>8.665701588086602</v>
      </c>
      <c r="H41" s="34">
        <f>'[5]вспомогат'!J38</f>
        <v>-797808.75</v>
      </c>
      <c r="I41" s="35">
        <f>'[5]вспомогат'!K38</f>
        <v>100.96369211110625</v>
      </c>
      <c r="J41" s="36">
        <f>'[5]вспомогат'!L38</f>
        <v>91556.86999999918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5185870</v>
      </c>
      <c r="D42" s="37">
        <f>'[5]вспомогат'!D39</f>
        <v>388160</v>
      </c>
      <c r="E42" s="32">
        <f>'[5]вспомогат'!G39</f>
        <v>6367269.61</v>
      </c>
      <c r="F42" s="37">
        <f>'[5]вспомогат'!H39</f>
        <v>51619.520000000484</v>
      </c>
      <c r="G42" s="38">
        <f>'[5]вспомогат'!I39</f>
        <v>13.298516075845138</v>
      </c>
      <c r="H42" s="34">
        <f>'[5]вспомогат'!J39</f>
        <v>-336540.4799999995</v>
      </c>
      <c r="I42" s="35">
        <f>'[5]вспомогат'!K39</f>
        <v>122.7811265997798</v>
      </c>
      <c r="J42" s="36">
        <f>'[5]вспомогат'!L39</f>
        <v>1181399.6100000003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4312710</v>
      </c>
      <c r="D43" s="37">
        <f>'[5]вспомогат'!D40</f>
        <v>704846</v>
      </c>
      <c r="E43" s="32">
        <f>'[5]вспомогат'!G40</f>
        <v>6681482.72</v>
      </c>
      <c r="F43" s="37">
        <f>'[5]вспомогат'!H40</f>
        <v>28499.12999999989</v>
      </c>
      <c r="G43" s="38">
        <f>'[5]вспомогат'!I40</f>
        <v>4.04331300738032</v>
      </c>
      <c r="H43" s="34">
        <f>'[5]вспомогат'!J40</f>
        <v>-676346.8700000001</v>
      </c>
      <c r="I43" s="35">
        <f>'[5]вспомогат'!K40</f>
        <v>154.92538844485253</v>
      </c>
      <c r="J43" s="36">
        <f>'[5]вспомогат'!L40</f>
        <v>2368772.7199999997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8374399</v>
      </c>
      <c r="D44" s="37">
        <f>'[5]вспомогат'!D41</f>
        <v>1193350</v>
      </c>
      <c r="E44" s="32">
        <f>'[5]вспомогат'!G41</f>
        <v>7306008.38</v>
      </c>
      <c r="F44" s="37">
        <f>'[5]вспомогат'!H41</f>
        <v>95666.50999999978</v>
      </c>
      <c r="G44" s="38">
        <f>'[5]вспомогат'!I41</f>
        <v>8.01663468387311</v>
      </c>
      <c r="H44" s="34">
        <f>'[5]вспомогат'!J41</f>
        <v>-1097683.4900000002</v>
      </c>
      <c r="I44" s="35">
        <f>'[5]вспомогат'!K41</f>
        <v>87.24218155834228</v>
      </c>
      <c r="J44" s="36">
        <f>'[5]вспомогат'!L41</f>
        <v>-1068390.62</v>
      </c>
    </row>
    <row r="45" spans="1:10" ht="15" customHeight="1">
      <c r="A45" s="50" t="s">
        <v>47</v>
      </c>
      <c r="B45" s="40">
        <f>SUM(B39:B44)</f>
        <v>65281372</v>
      </c>
      <c r="C45" s="40">
        <f>SUM(C39:C44)</f>
        <v>48229148</v>
      </c>
      <c r="D45" s="40">
        <f>SUM(D39:D44)</f>
        <v>5032011</v>
      </c>
      <c r="E45" s="40">
        <f>SUM(E39:E44)</f>
        <v>53941769.07</v>
      </c>
      <c r="F45" s="40">
        <f>SUM(F39:F44)</f>
        <v>477088.1199999992</v>
      </c>
      <c r="G45" s="41">
        <f>F45/D45*100</f>
        <v>9.481062740125154</v>
      </c>
      <c r="H45" s="40">
        <f>SUM(H39:H44)</f>
        <v>-4554922.880000001</v>
      </c>
      <c r="I45" s="42">
        <f>E45/C45*100</f>
        <v>111.84474805567785</v>
      </c>
      <c r="J45" s="40">
        <f>SUM(J39:J44)</f>
        <v>5712621.0699999975</v>
      </c>
    </row>
    <row r="46" spans="1:10" ht="15.75" customHeight="1">
      <c r="A46" s="51" t="s">
        <v>48</v>
      </c>
      <c r="B46" s="52">
        <f>'[5]вспомогат'!B42</f>
        <v>6400772038</v>
      </c>
      <c r="C46" s="52">
        <f>'[5]вспомогат'!C42</f>
        <v>4879381851</v>
      </c>
      <c r="D46" s="52">
        <f>'[5]вспомогат'!D42</f>
        <v>483883848</v>
      </c>
      <c r="E46" s="52">
        <f>'[5]вспомогат'!G42</f>
        <v>5004507465.750002</v>
      </c>
      <c r="F46" s="52">
        <f>'[5]вспомогат'!H42</f>
        <v>45424111.43999971</v>
      </c>
      <c r="G46" s="53">
        <f>'[5]вспомогат'!I42</f>
        <v>9.38739981252685</v>
      </c>
      <c r="H46" s="52">
        <f>'[5]вспомогат'!J42</f>
        <v>-433904813.6800003</v>
      </c>
      <c r="I46" s="53">
        <f>'[5]вспомогат'!K42</f>
        <v>102.56437431156075</v>
      </c>
      <c r="J46" s="52">
        <f>'[5]вспомогат'!L42</f>
        <v>125125614.7500019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05.09.2016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2016-09-06T05:49:01Z</dcterms:created>
  <dcterms:modified xsi:type="dcterms:W3CDTF">2016-09-06T05:49:25Z</dcterms:modified>
  <cp:category/>
  <cp:version/>
  <cp:contentType/>
  <cp:contentStatus/>
</cp:coreProperties>
</file>