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<sst xmlns="http://schemas.openxmlformats.org/spreadsheetml/2006/main" count="54" uniqueCount="49">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</sst>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1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&#1085;&#1072;&#1076;&#1093;_2303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23.03.2016</v>
          </cell>
        </row>
        <row r="6">
          <cell r="G6" t="str">
            <v>Фактично надійшло на 23.03.2016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349753792.18</v>
          </cell>
          <cell r="H10">
            <v>196224980.73000002</v>
          </cell>
          <cell r="I10">
            <v>186.66211270045432</v>
          </cell>
          <cell r="J10">
            <v>91101890.73000002</v>
          </cell>
          <cell r="K10">
            <v>140.80960363824718</v>
          </cell>
          <cell r="L10">
            <v>101366052.18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606083896.66</v>
          </cell>
          <cell r="H11">
            <v>145987751.29999995</v>
          </cell>
          <cell r="I11">
            <v>69.80217136436441</v>
          </cell>
          <cell r="J11">
            <v>-63157248.70000005</v>
          </cell>
          <cell r="K11">
            <v>96.10387559917862</v>
          </cell>
          <cell r="L11">
            <v>-24571103.340000033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48132431.48</v>
          </cell>
          <cell r="H12">
            <v>10814198.199999996</v>
          </cell>
          <cell r="I12">
            <v>77.23243974405347</v>
          </cell>
          <cell r="J12">
            <v>-3187946.8000000045</v>
          </cell>
          <cell r="K12">
            <v>121.34300350989533</v>
          </cell>
          <cell r="L12">
            <v>8466006.479999997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85997013.08</v>
          </cell>
          <cell r="H13">
            <v>27956891.659999996</v>
          </cell>
          <cell r="I13">
            <v>93.56592358495591</v>
          </cell>
          <cell r="J13">
            <v>-1922460.3400000036</v>
          </cell>
          <cell r="K13">
            <v>97.83045588801218</v>
          </cell>
          <cell r="L13">
            <v>-1907118.9200000018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62775762.69</v>
          </cell>
          <cell r="H14">
            <v>14460950.799999997</v>
          </cell>
          <cell r="I14">
            <v>67.93963260512096</v>
          </cell>
          <cell r="J14">
            <v>-6824049.200000003</v>
          </cell>
          <cell r="K14">
            <v>102.62843756539365</v>
          </cell>
          <cell r="L14">
            <v>1607762.6899999976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9134999.1</v>
          </cell>
          <cell r="H15">
            <v>2001596.5999999996</v>
          </cell>
          <cell r="I15">
            <v>68.42948325669646</v>
          </cell>
          <cell r="J15">
            <v>-923453.4000000004</v>
          </cell>
          <cell r="K15">
            <v>94.01242281409517</v>
          </cell>
          <cell r="L15">
            <v>-581800.9000000004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7078678.18</v>
          </cell>
          <cell r="H16">
            <v>1351161.0899999999</v>
          </cell>
          <cell r="I16">
            <v>66.26996518666675</v>
          </cell>
          <cell r="J16">
            <v>-687712.9100000001</v>
          </cell>
          <cell r="K16">
            <v>115.50300967632559</v>
          </cell>
          <cell r="L16">
            <v>950112.1799999997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33886122.35</v>
          </cell>
          <cell r="H17">
            <v>9457265.290000003</v>
          </cell>
          <cell r="I17">
            <v>97.63773575594496</v>
          </cell>
          <cell r="J17">
            <v>-228810.70999999717</v>
          </cell>
          <cell r="K17">
            <v>123.50097110060013</v>
          </cell>
          <cell r="L17">
            <v>6448182.3500000015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3034361.43</v>
          </cell>
          <cell r="H18">
            <v>511645.8000000003</v>
          </cell>
          <cell r="I18">
            <v>53.6206750192571</v>
          </cell>
          <cell r="J18">
            <v>-442549.1999999997</v>
          </cell>
          <cell r="K18">
            <v>110.66738746295874</v>
          </cell>
          <cell r="L18">
            <v>292486.43000000017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2025520.95</v>
          </cell>
          <cell r="H19">
            <v>523608.74</v>
          </cell>
          <cell r="I19">
            <v>104.45642867117522</v>
          </cell>
          <cell r="J19">
            <v>22338.73999999999</v>
          </cell>
          <cell r="K19">
            <v>140.57887986407957</v>
          </cell>
          <cell r="L19">
            <v>584677.95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15987215.7</v>
          </cell>
          <cell r="H20">
            <v>3687162.1499999985</v>
          </cell>
          <cell r="I20">
            <v>88.30147124329322</v>
          </cell>
          <cell r="J20">
            <v>-488489.8500000015</v>
          </cell>
          <cell r="K20">
            <v>136.29543237004813</v>
          </cell>
          <cell r="L20">
            <v>4257390.699999999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12129877.51</v>
          </cell>
          <cell r="H21">
            <v>2850733.619999999</v>
          </cell>
          <cell r="I21">
            <v>80.88920094942318</v>
          </cell>
          <cell r="J21">
            <v>-673511.3800000008</v>
          </cell>
          <cell r="K21">
            <v>117.2703622511303</v>
          </cell>
          <cell r="L21">
            <v>1786362.5099999998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17131930.69</v>
          </cell>
          <cell r="H22">
            <v>3200131.6400000006</v>
          </cell>
          <cell r="I22">
            <v>75.59016697417216</v>
          </cell>
          <cell r="J22">
            <v>-1033397.3599999994</v>
          </cell>
          <cell r="K22">
            <v>127.59545708583668</v>
          </cell>
          <cell r="L22">
            <v>3705174.6900000013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8189785.47</v>
          </cell>
          <cell r="H23">
            <v>1816657.8999999994</v>
          </cell>
          <cell r="I23">
            <v>78.98941899016249</v>
          </cell>
          <cell r="J23">
            <v>-483217.10000000056</v>
          </cell>
          <cell r="K23">
            <v>125.34154890399793</v>
          </cell>
          <cell r="L23">
            <v>1655810.4699999997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4852384.92</v>
          </cell>
          <cell r="H24">
            <v>1031091.6000000001</v>
          </cell>
          <cell r="I24">
            <v>90.81466997833326</v>
          </cell>
          <cell r="J24">
            <v>-104288.3999999999</v>
          </cell>
          <cell r="K24">
            <v>138.6527213438532</v>
          </cell>
          <cell r="L24">
            <v>1352716.92</v>
          </cell>
        </row>
        <row r="25">
          <cell r="B25">
            <v>58989940</v>
          </cell>
          <cell r="C25">
            <v>15130850</v>
          </cell>
          <cell r="D25">
            <v>6772060</v>
          </cell>
          <cell r="G25">
            <v>20241716.14</v>
          </cell>
          <cell r="H25">
            <v>6155142.380000001</v>
          </cell>
          <cell r="I25">
            <v>90.89025171070547</v>
          </cell>
          <cell r="J25">
            <v>-616917.6199999992</v>
          </cell>
          <cell r="K25">
            <v>133.77778604638868</v>
          </cell>
          <cell r="L25">
            <v>5110866.140000001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7486189.85</v>
          </cell>
          <cell r="H26">
            <v>1698329.3499999996</v>
          </cell>
          <cell r="I26">
            <v>76.38031775785836</v>
          </cell>
          <cell r="J26">
            <v>-525187.6500000004</v>
          </cell>
          <cell r="K26">
            <v>122.2571409440801</v>
          </cell>
          <cell r="L26">
            <v>1362874.8499999996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5425694.75</v>
          </cell>
          <cell r="H27">
            <v>1273851.7599999998</v>
          </cell>
          <cell r="I27">
            <v>97.49265926483204</v>
          </cell>
          <cell r="J27">
            <v>-32761.240000000224</v>
          </cell>
          <cell r="K27">
            <v>145.894993524974</v>
          </cell>
          <cell r="L27">
            <v>1706790.75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11471200.19</v>
          </cell>
          <cell r="H28">
            <v>2403367.25</v>
          </cell>
          <cell r="I28">
            <v>76.3298919730247</v>
          </cell>
          <cell r="J28">
            <v>-745290.75</v>
          </cell>
          <cell r="K28">
            <v>120.14746102188391</v>
          </cell>
          <cell r="L28">
            <v>1923599.1899999995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20924752.36</v>
          </cell>
          <cell r="H29">
            <v>4930327.35</v>
          </cell>
          <cell r="I29">
            <v>87.42981651774734</v>
          </cell>
          <cell r="J29">
            <v>-708855.6500000004</v>
          </cell>
          <cell r="K29">
            <v>107.24922277349516</v>
          </cell>
          <cell r="L29">
            <v>1414352.3599999994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8156786.98</v>
          </cell>
          <cell r="H30">
            <v>1947491.9100000001</v>
          </cell>
          <cell r="I30">
            <v>90.59618866414843</v>
          </cell>
          <cell r="J30">
            <v>-202148.08999999985</v>
          </cell>
          <cell r="K30">
            <v>135.1160041856079</v>
          </cell>
          <cell r="L30">
            <v>2119909.9800000004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8823319.35</v>
          </cell>
          <cell r="H31">
            <v>2107774.0699999994</v>
          </cell>
          <cell r="I31">
            <v>79.88207679279253</v>
          </cell>
          <cell r="J31">
            <v>-530832.9300000006</v>
          </cell>
          <cell r="K31">
            <v>101.64094536135832</v>
          </cell>
          <cell r="L31">
            <v>142448.34999999963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3419791.11</v>
          </cell>
          <cell r="H32">
            <v>858747.2799999998</v>
          </cell>
          <cell r="I32">
            <v>89.7708736889752</v>
          </cell>
          <cell r="J32">
            <v>-97851.7200000002</v>
          </cell>
          <cell r="K32">
            <v>125.07231815952522</v>
          </cell>
          <cell r="L32">
            <v>685540.1099999999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6979564.16</v>
          </cell>
          <cell r="H33">
            <v>1795169.42</v>
          </cell>
          <cell r="I33">
            <v>88.2350487655386</v>
          </cell>
          <cell r="J33">
            <v>-239361.58000000007</v>
          </cell>
          <cell r="K33">
            <v>124.49552813747874</v>
          </cell>
          <cell r="L33">
            <v>1373287.1600000001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5513266.22</v>
          </cell>
          <cell r="H34">
            <v>1056811.96</v>
          </cell>
          <cell r="I34">
            <v>55.03784642385641</v>
          </cell>
          <cell r="J34">
            <v>-863343.04</v>
          </cell>
          <cell r="K34">
            <v>109.19229174898275</v>
          </cell>
          <cell r="L34">
            <v>464131.21999999974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13879061.95</v>
          </cell>
          <cell r="H35">
            <v>3045393.66</v>
          </cell>
          <cell r="I35">
            <v>64.91274275986093</v>
          </cell>
          <cell r="J35">
            <v>-1646125.3399999999</v>
          </cell>
          <cell r="K35">
            <v>105.29617879528476</v>
          </cell>
          <cell r="L35">
            <v>698087.9499999993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1325962.33</v>
          </cell>
          <cell r="H36">
            <v>210888.40000000014</v>
          </cell>
          <cell r="I36">
            <v>44.42327663384067</v>
          </cell>
          <cell r="J36">
            <v>-263836.59999999986</v>
          </cell>
          <cell r="K36">
            <v>92.44471843996848</v>
          </cell>
          <cell r="L36">
            <v>-108367.66999999993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3961214.92</v>
          </cell>
          <cell r="H37">
            <v>929746.4199999999</v>
          </cell>
          <cell r="I37">
            <v>64.28439012045894</v>
          </cell>
          <cell r="J37">
            <v>-516555.5800000001</v>
          </cell>
          <cell r="K37">
            <v>108.55406540459202</v>
          </cell>
          <cell r="L37">
            <v>312143.9199999999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2091735.45</v>
          </cell>
          <cell r="H38">
            <v>537839.97</v>
          </cell>
          <cell r="I38">
            <v>115.58943868713223</v>
          </cell>
          <cell r="J38">
            <v>72537.96999999997</v>
          </cell>
          <cell r="K38">
            <v>138.09587455717244</v>
          </cell>
          <cell r="L38">
            <v>577037.45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1558685.47</v>
          </cell>
          <cell r="H39">
            <v>234413.40999999992</v>
          </cell>
          <cell r="I39">
            <v>57.12273130458513</v>
          </cell>
          <cell r="J39">
            <v>-175954.59000000008</v>
          </cell>
          <cell r="K39">
            <v>146.0879581986035</v>
          </cell>
          <cell r="L39">
            <v>491735.47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2479742</v>
          </cell>
          <cell r="H40">
            <v>1530800.23</v>
          </cell>
          <cell r="I40">
            <v>509.6059542792845</v>
          </cell>
          <cell r="J40">
            <v>1230411.23</v>
          </cell>
          <cell r="K40">
            <v>260.9592724372028</v>
          </cell>
          <cell r="L40">
            <v>1529501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1725722.11</v>
          </cell>
          <cell r="H41">
            <v>383654.4500000002</v>
          </cell>
          <cell r="I41">
            <v>80.82755373342495</v>
          </cell>
          <cell r="J41">
            <v>-91003.54999999981</v>
          </cell>
          <cell r="K41">
            <v>122.75956946137858</v>
          </cell>
          <cell r="L41">
            <v>319948.1100000001</v>
          </cell>
        </row>
        <row r="42">
          <cell r="B42">
            <v>5587168425</v>
          </cell>
          <cell r="C42">
            <v>1266121579</v>
          </cell>
          <cell r="D42">
            <v>447961559</v>
          </cell>
          <cell r="G42">
            <v>1391658177.73</v>
          </cell>
          <cell r="H42">
            <v>452975576.3900001</v>
          </cell>
          <cell r="I42">
            <v>101.11929635239083</v>
          </cell>
          <cell r="J42">
            <v>4758418.509999962</v>
          </cell>
          <cell r="K42">
            <v>109.91505087759033</v>
          </cell>
          <cell r="L42">
            <v>125536598.73000002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23.03.2016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248387740</v>
      </c>
      <c r="D10" s="32">
        <f>'[5]вспомогат'!D10</f>
        <v>105123090</v>
      </c>
      <c r="E10" s="32">
        <f>'[5]вспомогат'!G10</f>
        <v>349753792.18</v>
      </c>
      <c r="F10" s="32">
        <f>'[5]вспомогат'!H10</f>
        <v>196224980.73000002</v>
      </c>
      <c r="G10" s="33">
        <f>'[5]вспомогат'!I10</f>
        <v>186.66211270045432</v>
      </c>
      <c r="H10" s="34">
        <f>'[5]вспомогат'!J10</f>
        <v>91101890.73000002</v>
      </c>
      <c r="I10" s="35">
        <f>'[5]вспомогат'!K10</f>
        <v>140.80960363824718</v>
      </c>
      <c r="J10" s="36">
        <f>'[5]вспомогат'!L10</f>
        <v>101366052.18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630655000</v>
      </c>
      <c r="D12" s="37">
        <f>'[5]вспомогат'!D11</f>
        <v>209145000</v>
      </c>
      <c r="E12" s="32">
        <f>'[5]вспомогат'!G11</f>
        <v>606083896.66</v>
      </c>
      <c r="F12" s="37">
        <f>'[5]вспомогат'!H11</f>
        <v>145987751.29999995</v>
      </c>
      <c r="G12" s="38">
        <f>'[5]вспомогат'!I11</f>
        <v>69.80217136436441</v>
      </c>
      <c r="H12" s="34">
        <f>'[5]вспомогат'!J11</f>
        <v>-63157248.70000005</v>
      </c>
      <c r="I12" s="35">
        <f>'[5]вспомогат'!K11</f>
        <v>96.10387559917862</v>
      </c>
      <c r="J12" s="36">
        <f>'[5]вспомогат'!L11</f>
        <v>-24571103.340000033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39666425</v>
      </c>
      <c r="D13" s="37">
        <f>'[5]вспомогат'!D12</f>
        <v>14002145</v>
      </c>
      <c r="E13" s="32">
        <f>'[5]вспомогат'!G12</f>
        <v>48132431.48</v>
      </c>
      <c r="F13" s="37">
        <f>'[5]вспомогат'!H12</f>
        <v>10814198.199999996</v>
      </c>
      <c r="G13" s="38">
        <f>'[5]вспомогат'!I12</f>
        <v>77.23243974405347</v>
      </c>
      <c r="H13" s="34">
        <f>'[5]вспомогат'!J12</f>
        <v>-3187946.8000000045</v>
      </c>
      <c r="I13" s="35">
        <f>'[5]вспомогат'!K12</f>
        <v>121.34300350989533</v>
      </c>
      <c r="J13" s="36">
        <f>'[5]вспомогат'!L12</f>
        <v>8466006.479999997</v>
      </c>
    </row>
    <row r="14" spans="1:10" ht="12.75">
      <c r="A14" s="31" t="s">
        <v>16</v>
      </c>
      <c r="B14" s="32">
        <f>'[5]вспомогат'!B13</f>
        <v>336915586</v>
      </c>
      <c r="C14" s="32">
        <f>'[5]вспомогат'!C13</f>
        <v>87904132</v>
      </c>
      <c r="D14" s="37">
        <f>'[5]вспомогат'!D13</f>
        <v>29879352</v>
      </c>
      <c r="E14" s="32">
        <f>'[5]вспомогат'!G13</f>
        <v>85997013.08</v>
      </c>
      <c r="F14" s="37">
        <f>'[5]вспомогат'!H13</f>
        <v>27956891.659999996</v>
      </c>
      <c r="G14" s="38">
        <f>'[5]вспомогат'!I13</f>
        <v>93.56592358495591</v>
      </c>
      <c r="H14" s="34">
        <f>'[5]вспомогат'!J13</f>
        <v>-1922460.3400000036</v>
      </c>
      <c r="I14" s="35">
        <f>'[5]вспомогат'!K13</f>
        <v>97.83045588801218</v>
      </c>
      <c r="J14" s="36">
        <f>'[5]вспомогат'!L13</f>
        <v>-1907118.9200000018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61168000</v>
      </c>
      <c r="D15" s="37">
        <f>'[5]вспомогат'!D14</f>
        <v>21285000</v>
      </c>
      <c r="E15" s="32">
        <f>'[5]вспомогат'!G14</f>
        <v>62775762.69</v>
      </c>
      <c r="F15" s="37">
        <f>'[5]вспомогат'!H14</f>
        <v>14460950.799999997</v>
      </c>
      <c r="G15" s="38">
        <f>'[5]вспомогат'!I14</f>
        <v>67.93963260512096</v>
      </c>
      <c r="H15" s="34">
        <f>'[5]вспомогат'!J14</f>
        <v>-6824049.200000003</v>
      </c>
      <c r="I15" s="35">
        <f>'[5]вспомогат'!K14</f>
        <v>102.62843756539365</v>
      </c>
      <c r="J15" s="36">
        <f>'[5]вспомогат'!L14</f>
        <v>1607762.6899999976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9716800</v>
      </c>
      <c r="D16" s="37">
        <f>'[5]вспомогат'!D15</f>
        <v>2925050</v>
      </c>
      <c r="E16" s="32">
        <f>'[5]вспомогат'!G15</f>
        <v>9134999.1</v>
      </c>
      <c r="F16" s="37">
        <f>'[5]вспомогат'!H15</f>
        <v>2001596.5999999996</v>
      </c>
      <c r="G16" s="38">
        <f>'[5]вспомогат'!I15</f>
        <v>68.42948325669646</v>
      </c>
      <c r="H16" s="34">
        <f>'[5]вспомогат'!J15</f>
        <v>-923453.4000000004</v>
      </c>
      <c r="I16" s="35">
        <f>'[5]вспомогат'!K15</f>
        <v>94.01242281409517</v>
      </c>
      <c r="J16" s="36">
        <f>'[5]вспомогат'!L15</f>
        <v>-581800.9000000004</v>
      </c>
    </row>
    <row r="17" spans="1:10" ht="18" customHeight="1">
      <c r="A17" s="39" t="s">
        <v>19</v>
      </c>
      <c r="B17" s="40">
        <f>SUM(B12:B16)</f>
        <v>3542883986</v>
      </c>
      <c r="C17" s="40">
        <f>SUM(C12:C16)</f>
        <v>829110357</v>
      </c>
      <c r="D17" s="40">
        <f>SUM(D12:D16)</f>
        <v>277236547</v>
      </c>
      <c r="E17" s="40">
        <f>SUM(E12:E16)</f>
        <v>812124103.0100001</v>
      </c>
      <c r="F17" s="40">
        <f>SUM(F12:F16)</f>
        <v>201221388.5599999</v>
      </c>
      <c r="G17" s="41">
        <f>F17/D17*100</f>
        <v>72.58111916968866</v>
      </c>
      <c r="H17" s="40">
        <f>SUM(H12:H16)</f>
        <v>-76015158.44000007</v>
      </c>
      <c r="I17" s="42">
        <f>E17/C17*100</f>
        <v>97.95126742217262</v>
      </c>
      <c r="J17" s="40">
        <f>SUM(J12:J16)</f>
        <v>-16986253.99000004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6128566</v>
      </c>
      <c r="D18" s="44">
        <f>'[5]вспомогат'!D16</f>
        <v>2038874</v>
      </c>
      <c r="E18" s="43">
        <f>'[5]вспомогат'!G16</f>
        <v>7078678.18</v>
      </c>
      <c r="F18" s="44">
        <f>'[5]вспомогат'!H16</f>
        <v>1351161.0899999999</v>
      </c>
      <c r="G18" s="45">
        <f>'[5]вспомогат'!I16</f>
        <v>66.26996518666675</v>
      </c>
      <c r="H18" s="46">
        <f>'[5]вспомогат'!J16</f>
        <v>-687712.9100000001</v>
      </c>
      <c r="I18" s="47">
        <f>'[5]вспомогат'!K16</f>
        <v>115.50300967632559</v>
      </c>
      <c r="J18" s="48">
        <f>'[5]вспомогат'!L16</f>
        <v>950112.1799999997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27437940</v>
      </c>
      <c r="D19" s="37">
        <f>'[5]вспомогат'!D17</f>
        <v>9686076</v>
      </c>
      <c r="E19" s="32">
        <f>'[5]вспомогат'!G17</f>
        <v>33886122.35</v>
      </c>
      <c r="F19" s="37">
        <f>'[5]вспомогат'!H17</f>
        <v>9457265.290000003</v>
      </c>
      <c r="G19" s="38">
        <f>'[5]вспомогат'!I17</f>
        <v>97.63773575594496</v>
      </c>
      <c r="H19" s="34">
        <f>'[5]вспомогат'!J17</f>
        <v>-228810.70999999717</v>
      </c>
      <c r="I19" s="35">
        <f>'[5]вспомогат'!K17</f>
        <v>123.50097110060013</v>
      </c>
      <c r="J19" s="36">
        <f>'[5]вспомогат'!L17</f>
        <v>6448182.3500000015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2741875</v>
      </c>
      <c r="D20" s="37">
        <f>'[5]вспомогат'!D18</f>
        <v>954195</v>
      </c>
      <c r="E20" s="32">
        <f>'[5]вспомогат'!G18</f>
        <v>3034361.43</v>
      </c>
      <c r="F20" s="37">
        <f>'[5]вспомогат'!H18</f>
        <v>511645.8000000003</v>
      </c>
      <c r="G20" s="38">
        <f>'[5]вспомогат'!I18</f>
        <v>53.6206750192571</v>
      </c>
      <c r="H20" s="34">
        <f>'[5]вспомогат'!J18</f>
        <v>-442549.1999999997</v>
      </c>
      <c r="I20" s="35">
        <f>'[5]вспомогат'!K18</f>
        <v>110.66738746295874</v>
      </c>
      <c r="J20" s="36">
        <f>'[5]вспомогат'!L18</f>
        <v>292486.43000000017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1440843</v>
      </c>
      <c r="D21" s="37">
        <f>'[5]вспомогат'!D19</f>
        <v>501270</v>
      </c>
      <c r="E21" s="32">
        <f>'[5]вспомогат'!G19</f>
        <v>2025520.95</v>
      </c>
      <c r="F21" s="37">
        <f>'[5]вспомогат'!H19</f>
        <v>523608.74</v>
      </c>
      <c r="G21" s="38">
        <f>'[5]вспомогат'!I19</f>
        <v>104.45642867117522</v>
      </c>
      <c r="H21" s="34">
        <f>'[5]вспомогат'!J19</f>
        <v>22338.73999999999</v>
      </c>
      <c r="I21" s="35">
        <f>'[5]вспомогат'!K19</f>
        <v>140.57887986407957</v>
      </c>
      <c r="J21" s="36">
        <f>'[5]вспомогат'!L19</f>
        <v>584677.95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11729825</v>
      </c>
      <c r="D22" s="37">
        <f>'[5]вспомогат'!D20</f>
        <v>4175652</v>
      </c>
      <c r="E22" s="32">
        <f>'[5]вспомогат'!G20</f>
        <v>15987215.7</v>
      </c>
      <c r="F22" s="37">
        <f>'[5]вспомогат'!H20</f>
        <v>3687162.1499999985</v>
      </c>
      <c r="G22" s="38">
        <f>'[5]вспомогат'!I20</f>
        <v>88.30147124329322</v>
      </c>
      <c r="H22" s="34">
        <f>'[5]вспомогат'!J20</f>
        <v>-488489.8500000015</v>
      </c>
      <c r="I22" s="35">
        <f>'[5]вспомогат'!K20</f>
        <v>136.29543237004813</v>
      </c>
      <c r="J22" s="36">
        <f>'[5]вспомогат'!L20</f>
        <v>4257390.699999999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10343515</v>
      </c>
      <c r="D23" s="37">
        <f>'[5]вспомогат'!D21</f>
        <v>3524245</v>
      </c>
      <c r="E23" s="32">
        <f>'[5]вспомогат'!G21</f>
        <v>12129877.51</v>
      </c>
      <c r="F23" s="37">
        <f>'[5]вспомогат'!H21</f>
        <v>2850733.619999999</v>
      </c>
      <c r="G23" s="38">
        <f>'[5]вспомогат'!I21</f>
        <v>80.88920094942318</v>
      </c>
      <c r="H23" s="34">
        <f>'[5]вспомогат'!J21</f>
        <v>-673511.3800000008</v>
      </c>
      <c r="I23" s="35">
        <f>'[5]вспомогат'!K21</f>
        <v>117.2703622511303</v>
      </c>
      <c r="J23" s="36">
        <f>'[5]вспомогат'!L21</f>
        <v>1786362.5099999998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13426756</v>
      </c>
      <c r="D24" s="37">
        <f>'[5]вспомогат'!D22</f>
        <v>4233529</v>
      </c>
      <c r="E24" s="32">
        <f>'[5]вспомогат'!G22</f>
        <v>17131930.69</v>
      </c>
      <c r="F24" s="37">
        <f>'[5]вспомогат'!H22</f>
        <v>3200131.6400000006</v>
      </c>
      <c r="G24" s="38">
        <f>'[5]вспомогат'!I22</f>
        <v>75.59016697417216</v>
      </c>
      <c r="H24" s="34">
        <f>'[5]вспомогат'!J22</f>
        <v>-1033397.3599999994</v>
      </c>
      <c r="I24" s="35">
        <f>'[5]вспомогат'!K22</f>
        <v>127.59545708583668</v>
      </c>
      <c r="J24" s="36">
        <f>'[5]вспомогат'!L22</f>
        <v>3705174.6900000013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6533975</v>
      </c>
      <c r="D25" s="37">
        <f>'[5]вспомогат'!D23</f>
        <v>2299875</v>
      </c>
      <c r="E25" s="32">
        <f>'[5]вспомогат'!G23</f>
        <v>8189785.47</v>
      </c>
      <c r="F25" s="37">
        <f>'[5]вспомогат'!H23</f>
        <v>1816657.8999999994</v>
      </c>
      <c r="G25" s="38">
        <f>'[5]вспомогат'!I23</f>
        <v>78.98941899016249</v>
      </c>
      <c r="H25" s="34">
        <f>'[5]вспомогат'!J23</f>
        <v>-483217.10000000056</v>
      </c>
      <c r="I25" s="35">
        <f>'[5]вспомогат'!K23</f>
        <v>125.34154890399793</v>
      </c>
      <c r="J25" s="36">
        <f>'[5]вспомогат'!L23</f>
        <v>1655810.4699999997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3499668</v>
      </c>
      <c r="D26" s="37">
        <f>'[5]вспомогат'!D24</f>
        <v>1135380</v>
      </c>
      <c r="E26" s="32">
        <f>'[5]вспомогат'!G24</f>
        <v>4852384.92</v>
      </c>
      <c r="F26" s="37">
        <f>'[5]вспомогат'!H24</f>
        <v>1031091.6000000001</v>
      </c>
      <c r="G26" s="38">
        <f>'[5]вспомогат'!I24</f>
        <v>90.81466997833326</v>
      </c>
      <c r="H26" s="34">
        <f>'[5]вспомогат'!J24</f>
        <v>-104288.3999999999</v>
      </c>
      <c r="I26" s="35">
        <f>'[5]вспомогат'!K24</f>
        <v>138.6527213438532</v>
      </c>
      <c r="J26" s="36">
        <f>'[5]вспомогат'!L24</f>
        <v>1352716.92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15130850</v>
      </c>
      <c r="D27" s="37">
        <f>'[5]вспомогат'!D25</f>
        <v>6772060</v>
      </c>
      <c r="E27" s="32">
        <f>'[5]вспомогат'!G25</f>
        <v>20241716.14</v>
      </c>
      <c r="F27" s="37">
        <f>'[5]вспомогат'!H25</f>
        <v>6155142.380000001</v>
      </c>
      <c r="G27" s="38">
        <f>'[5]вспомогат'!I25</f>
        <v>90.89025171070547</v>
      </c>
      <c r="H27" s="34">
        <f>'[5]вспомогат'!J25</f>
        <v>-616917.6199999992</v>
      </c>
      <c r="I27" s="35">
        <f>'[5]вспомогат'!K25</f>
        <v>133.77778604638868</v>
      </c>
      <c r="J27" s="36">
        <f>'[5]вспомогат'!L25</f>
        <v>5110866.140000001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6123315</v>
      </c>
      <c r="D28" s="37">
        <f>'[5]вспомогат'!D26</f>
        <v>2223517</v>
      </c>
      <c r="E28" s="32">
        <f>'[5]вспомогат'!G26</f>
        <v>7486189.85</v>
      </c>
      <c r="F28" s="37">
        <f>'[5]вспомогат'!H26</f>
        <v>1698329.3499999996</v>
      </c>
      <c r="G28" s="38">
        <f>'[5]вспомогат'!I26</f>
        <v>76.38031775785836</v>
      </c>
      <c r="H28" s="34">
        <f>'[5]вспомогат'!J26</f>
        <v>-525187.6500000004</v>
      </c>
      <c r="I28" s="35">
        <f>'[5]вспомогат'!K26</f>
        <v>122.2571409440801</v>
      </c>
      <c r="J28" s="36">
        <f>'[5]вспомогат'!L26</f>
        <v>1362874.8499999996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3718904</v>
      </c>
      <c r="D29" s="37">
        <f>'[5]вспомогат'!D27</f>
        <v>1306613</v>
      </c>
      <c r="E29" s="32">
        <f>'[5]вспомогат'!G27</f>
        <v>5425694.75</v>
      </c>
      <c r="F29" s="37">
        <f>'[5]вспомогат'!H27</f>
        <v>1273851.7599999998</v>
      </c>
      <c r="G29" s="38">
        <f>'[5]вспомогат'!I27</f>
        <v>97.49265926483204</v>
      </c>
      <c r="H29" s="34">
        <f>'[5]вспомогат'!J27</f>
        <v>-32761.240000000224</v>
      </c>
      <c r="I29" s="35">
        <f>'[5]вспомогат'!K27</f>
        <v>145.894993524974</v>
      </c>
      <c r="J29" s="36">
        <f>'[5]вспомогат'!L27</f>
        <v>1706790.75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9547601</v>
      </c>
      <c r="D30" s="37">
        <f>'[5]вспомогат'!D28</f>
        <v>3148658</v>
      </c>
      <c r="E30" s="32">
        <f>'[5]вспомогат'!G28</f>
        <v>11471200.19</v>
      </c>
      <c r="F30" s="37">
        <f>'[5]вспомогат'!H28</f>
        <v>2403367.25</v>
      </c>
      <c r="G30" s="38">
        <f>'[5]вспомогат'!I28</f>
        <v>76.3298919730247</v>
      </c>
      <c r="H30" s="34">
        <f>'[5]вспомогат'!J28</f>
        <v>-745290.75</v>
      </c>
      <c r="I30" s="35">
        <f>'[5]вспомогат'!K28</f>
        <v>120.14746102188391</v>
      </c>
      <c r="J30" s="36">
        <f>'[5]вспомогат'!L28</f>
        <v>1923599.1899999995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19510400</v>
      </c>
      <c r="D31" s="37">
        <f>'[5]вспомогат'!D29</f>
        <v>5639183</v>
      </c>
      <c r="E31" s="32">
        <f>'[5]вспомогат'!G29</f>
        <v>20924752.36</v>
      </c>
      <c r="F31" s="37">
        <f>'[5]вспомогат'!H29</f>
        <v>4930327.35</v>
      </c>
      <c r="G31" s="38">
        <f>'[5]вспомогат'!I29</f>
        <v>87.42981651774734</v>
      </c>
      <c r="H31" s="34">
        <f>'[5]вспомогат'!J29</f>
        <v>-708855.6500000004</v>
      </c>
      <c r="I31" s="35">
        <f>'[5]вспомогат'!K29</f>
        <v>107.24922277349516</v>
      </c>
      <c r="J31" s="36">
        <f>'[5]вспомогат'!L29</f>
        <v>1414352.3599999994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6036877</v>
      </c>
      <c r="D32" s="37">
        <f>'[5]вспомогат'!D30</f>
        <v>2149640</v>
      </c>
      <c r="E32" s="32">
        <f>'[5]вспомогат'!G30</f>
        <v>8156786.98</v>
      </c>
      <c r="F32" s="37">
        <f>'[5]вспомогат'!H30</f>
        <v>1947491.9100000001</v>
      </c>
      <c r="G32" s="38">
        <f>'[5]вспомогат'!I30</f>
        <v>90.59618866414843</v>
      </c>
      <c r="H32" s="34">
        <f>'[5]вспомогат'!J30</f>
        <v>-202148.08999999985</v>
      </c>
      <c r="I32" s="35">
        <f>'[5]вспомогат'!K30</f>
        <v>135.1160041856079</v>
      </c>
      <c r="J32" s="36">
        <f>'[5]вспомогат'!L30</f>
        <v>2119909.9800000004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8680871</v>
      </c>
      <c r="D33" s="37">
        <f>'[5]вспомогат'!D31</f>
        <v>2638607</v>
      </c>
      <c r="E33" s="32">
        <f>'[5]вспомогат'!G31</f>
        <v>8823319.35</v>
      </c>
      <c r="F33" s="37">
        <f>'[5]вспомогат'!H31</f>
        <v>2107774.0699999994</v>
      </c>
      <c r="G33" s="38">
        <f>'[5]вспомогат'!I31</f>
        <v>79.88207679279253</v>
      </c>
      <c r="H33" s="34">
        <f>'[5]вспомогат'!J31</f>
        <v>-530832.9300000006</v>
      </c>
      <c r="I33" s="35">
        <f>'[5]вспомогат'!K31</f>
        <v>101.64094536135832</v>
      </c>
      <c r="J33" s="36">
        <f>'[5]вспомогат'!L31</f>
        <v>142448.34999999963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2734251</v>
      </c>
      <c r="D34" s="37">
        <f>'[5]вспомогат'!D32</f>
        <v>956599</v>
      </c>
      <c r="E34" s="32">
        <f>'[5]вспомогат'!G32</f>
        <v>3419791.11</v>
      </c>
      <c r="F34" s="37">
        <f>'[5]вспомогат'!H32</f>
        <v>858747.2799999998</v>
      </c>
      <c r="G34" s="38">
        <f>'[5]вспомогат'!I32</f>
        <v>89.7708736889752</v>
      </c>
      <c r="H34" s="34">
        <f>'[5]вспомогат'!J32</f>
        <v>-97851.7200000002</v>
      </c>
      <c r="I34" s="35">
        <f>'[5]вспомогат'!K32</f>
        <v>125.07231815952522</v>
      </c>
      <c r="J34" s="36">
        <f>'[5]вспомогат'!L32</f>
        <v>685540.1099999999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5606277</v>
      </c>
      <c r="D35" s="37">
        <f>'[5]вспомогат'!D33</f>
        <v>2034531</v>
      </c>
      <c r="E35" s="32">
        <f>'[5]вспомогат'!G33</f>
        <v>6979564.16</v>
      </c>
      <c r="F35" s="37">
        <f>'[5]вспомогат'!H33</f>
        <v>1795169.42</v>
      </c>
      <c r="G35" s="38">
        <f>'[5]вспомогат'!I33</f>
        <v>88.2350487655386</v>
      </c>
      <c r="H35" s="34">
        <f>'[5]вспомогат'!J33</f>
        <v>-239361.58000000007</v>
      </c>
      <c r="I35" s="35">
        <f>'[5]вспомогат'!K33</f>
        <v>124.49552813747874</v>
      </c>
      <c r="J35" s="36">
        <f>'[5]вспомогат'!L33</f>
        <v>1373287.1600000001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5049135</v>
      </c>
      <c r="D36" s="37">
        <f>'[5]вспомогат'!D34</f>
        <v>1920155</v>
      </c>
      <c r="E36" s="32">
        <f>'[5]вспомогат'!G34</f>
        <v>5513266.22</v>
      </c>
      <c r="F36" s="37">
        <f>'[5]вспомогат'!H34</f>
        <v>1056811.96</v>
      </c>
      <c r="G36" s="38">
        <f>'[5]вспомогат'!I34</f>
        <v>55.03784642385641</v>
      </c>
      <c r="H36" s="34">
        <f>'[5]вспомогат'!J34</f>
        <v>-863343.04</v>
      </c>
      <c r="I36" s="35">
        <f>'[5]вспомогат'!K34</f>
        <v>109.19229174898275</v>
      </c>
      <c r="J36" s="36">
        <f>'[5]вспомогат'!L34</f>
        <v>464131.21999999974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13180974</v>
      </c>
      <c r="D37" s="37">
        <f>'[5]вспомогат'!D35</f>
        <v>4691519</v>
      </c>
      <c r="E37" s="32">
        <f>'[5]вспомогат'!G35</f>
        <v>13879061.95</v>
      </c>
      <c r="F37" s="37">
        <f>'[5]вспомогат'!H35</f>
        <v>3045393.66</v>
      </c>
      <c r="G37" s="38">
        <f>'[5]вспомогат'!I35</f>
        <v>64.91274275986093</v>
      </c>
      <c r="H37" s="34">
        <f>'[5]вспомогат'!J35</f>
        <v>-1646125.3399999999</v>
      </c>
      <c r="I37" s="35">
        <f>'[5]вспомогат'!K35</f>
        <v>105.29617879528476</v>
      </c>
      <c r="J37" s="36">
        <f>'[5]вспомогат'!L35</f>
        <v>698087.9499999993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178602418</v>
      </c>
      <c r="D38" s="40">
        <f>SUM(D18:D37)</f>
        <v>62030178</v>
      </c>
      <c r="E38" s="40">
        <f>SUM(E18:E37)</f>
        <v>216637220.26</v>
      </c>
      <c r="F38" s="40">
        <f>SUM(F18:F37)</f>
        <v>51701864.22</v>
      </c>
      <c r="G38" s="41">
        <f>F38/D38*100</f>
        <v>83.34953386720896</v>
      </c>
      <c r="H38" s="40">
        <f>SUM(H18:H37)</f>
        <v>-10328313.780000001</v>
      </c>
      <c r="I38" s="42">
        <f>E38/C38*100</f>
        <v>121.29579357654609</v>
      </c>
      <c r="J38" s="40">
        <f>SUM(J18:J37)</f>
        <v>38034802.260000005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1434330</v>
      </c>
      <c r="D39" s="37">
        <f>'[5]вспомогат'!D36</f>
        <v>474725</v>
      </c>
      <c r="E39" s="32">
        <f>'[5]вспомогат'!G36</f>
        <v>1325962.33</v>
      </c>
      <c r="F39" s="37">
        <f>'[5]вспомогат'!H36</f>
        <v>210888.40000000014</v>
      </c>
      <c r="G39" s="38">
        <f>'[5]вспомогат'!I36</f>
        <v>44.42327663384067</v>
      </c>
      <c r="H39" s="34">
        <f>'[5]вспомогат'!J36</f>
        <v>-263836.59999999986</v>
      </c>
      <c r="I39" s="35">
        <f>'[5]вспомогат'!K36</f>
        <v>92.44471843996848</v>
      </c>
      <c r="J39" s="36">
        <f>'[5]вспомогат'!L36</f>
        <v>-108367.66999999993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3649071</v>
      </c>
      <c r="D40" s="37">
        <f>'[5]вспомогат'!D37</f>
        <v>1446302</v>
      </c>
      <c r="E40" s="32">
        <f>'[5]вспомогат'!G37</f>
        <v>3961214.92</v>
      </c>
      <c r="F40" s="37">
        <f>'[5]вспомогат'!H37</f>
        <v>929746.4199999999</v>
      </c>
      <c r="G40" s="38">
        <f>'[5]вспомогат'!I37</f>
        <v>64.28439012045894</v>
      </c>
      <c r="H40" s="34">
        <f>'[5]вспомогат'!J37</f>
        <v>-516555.5800000001</v>
      </c>
      <c r="I40" s="35">
        <f>'[5]вспомогат'!K37</f>
        <v>108.55406540459202</v>
      </c>
      <c r="J40" s="36">
        <f>'[5]вспомогат'!L37</f>
        <v>312143.9199999999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1514698</v>
      </c>
      <c r="D41" s="37">
        <f>'[5]вспомогат'!D38</f>
        <v>465302</v>
      </c>
      <c r="E41" s="32">
        <f>'[5]вспомогат'!G38</f>
        <v>2091735.45</v>
      </c>
      <c r="F41" s="37">
        <f>'[5]вспомогат'!H38</f>
        <v>537839.97</v>
      </c>
      <c r="G41" s="38">
        <f>'[5]вспомогат'!I38</f>
        <v>115.58943868713223</v>
      </c>
      <c r="H41" s="34">
        <f>'[5]вспомогат'!J38</f>
        <v>72537.96999999997</v>
      </c>
      <c r="I41" s="35">
        <f>'[5]вспомогат'!K38</f>
        <v>138.09587455717244</v>
      </c>
      <c r="J41" s="36">
        <f>'[5]вспомогат'!L38</f>
        <v>577037.45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1066950</v>
      </c>
      <c r="D42" s="37">
        <f>'[5]вспомогат'!D39</f>
        <v>410368</v>
      </c>
      <c r="E42" s="32">
        <f>'[5]вспомогат'!G39</f>
        <v>1558685.47</v>
      </c>
      <c r="F42" s="37">
        <f>'[5]вспомогат'!H39</f>
        <v>234413.40999999992</v>
      </c>
      <c r="G42" s="38">
        <f>'[5]вспомогат'!I39</f>
        <v>57.12273130458513</v>
      </c>
      <c r="H42" s="34">
        <f>'[5]вспомогат'!J39</f>
        <v>-175954.59000000008</v>
      </c>
      <c r="I42" s="35">
        <f>'[5]вспомогат'!K39</f>
        <v>146.0879581986035</v>
      </c>
      <c r="J42" s="36">
        <f>'[5]вспомогат'!L39</f>
        <v>491735.47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950241</v>
      </c>
      <c r="D43" s="37">
        <f>'[5]вспомогат'!D40</f>
        <v>300389</v>
      </c>
      <c r="E43" s="32">
        <f>'[5]вспомогат'!G40</f>
        <v>2479742</v>
      </c>
      <c r="F43" s="37">
        <f>'[5]вспомогат'!H40</f>
        <v>1530800.23</v>
      </c>
      <c r="G43" s="38">
        <f>'[5]вспомогат'!I40</f>
        <v>509.6059542792845</v>
      </c>
      <c r="H43" s="34">
        <f>'[5]вспомогат'!J40</f>
        <v>1230411.23</v>
      </c>
      <c r="I43" s="35">
        <f>'[5]вспомогат'!K40</f>
        <v>260.9592724372028</v>
      </c>
      <c r="J43" s="36">
        <f>'[5]вспомогат'!L40</f>
        <v>1529501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1405774</v>
      </c>
      <c r="D44" s="37">
        <f>'[5]вспомогат'!D41</f>
        <v>474658</v>
      </c>
      <c r="E44" s="32">
        <f>'[5]вспомогат'!G41</f>
        <v>1725722.11</v>
      </c>
      <c r="F44" s="37">
        <f>'[5]вспомогат'!H41</f>
        <v>383654.4500000002</v>
      </c>
      <c r="G44" s="38">
        <f>'[5]вспомогат'!I41</f>
        <v>80.82755373342495</v>
      </c>
      <c r="H44" s="34">
        <f>'[5]вспомогат'!J41</f>
        <v>-91003.54999999981</v>
      </c>
      <c r="I44" s="35">
        <f>'[5]вспомогат'!K41</f>
        <v>122.75956946137858</v>
      </c>
      <c r="J44" s="36">
        <f>'[5]вспомогат'!L41</f>
        <v>319948.1100000001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10021064</v>
      </c>
      <c r="D45" s="40">
        <f>SUM(D39:D44)</f>
        <v>3571744</v>
      </c>
      <c r="E45" s="40">
        <f>SUM(E39:E44)</f>
        <v>13143062.28</v>
      </c>
      <c r="F45" s="40">
        <f>SUM(F39:F44)</f>
        <v>3827342.88</v>
      </c>
      <c r="G45" s="41">
        <f>F45/D45*100</f>
        <v>107.1561366100146</v>
      </c>
      <c r="H45" s="40">
        <f>SUM(H39:H44)</f>
        <v>255598.88000000012</v>
      </c>
      <c r="I45" s="42">
        <f>E45/C45*100</f>
        <v>131.15435925765965</v>
      </c>
      <c r="J45" s="40">
        <f>SUM(J39:J44)</f>
        <v>3121998.2800000003</v>
      </c>
    </row>
    <row r="46" spans="1:10" ht="15.75" customHeight="1">
      <c r="A46" s="51" t="s">
        <v>48</v>
      </c>
      <c r="B46" s="52">
        <f>'[5]вспомогат'!B42</f>
        <v>5587168425</v>
      </c>
      <c r="C46" s="52">
        <f>'[5]вспомогат'!C42</f>
        <v>1266121579</v>
      </c>
      <c r="D46" s="52">
        <f>'[5]вспомогат'!D42</f>
        <v>447961559</v>
      </c>
      <c r="E46" s="52">
        <f>'[5]вспомогат'!G42</f>
        <v>1391658177.73</v>
      </c>
      <c r="F46" s="52">
        <f>'[5]вспомогат'!H42</f>
        <v>452975576.3900001</v>
      </c>
      <c r="G46" s="53">
        <f>'[5]вспомогат'!I42</f>
        <v>101.11929635239083</v>
      </c>
      <c r="H46" s="52">
        <f>'[5]вспомогат'!J42</f>
        <v>4758418.509999962</v>
      </c>
      <c r="I46" s="53">
        <f>'[5]вспомогат'!K42</f>
        <v>109.91505087759033</v>
      </c>
      <c r="J46" s="52">
        <f>'[5]вспомогат'!L42</f>
        <v>125536598.73000002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23.03.2016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2016-03-24T08:49:55Z</dcterms:created>
  <dcterms:modified xsi:type="dcterms:W3CDTF">2016-03-24T08:50:21Z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