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7795" windowHeight="128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<sst xmlns="http://schemas.openxmlformats.org/spreadsheetml/2006/main" count="47" uniqueCount="42">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</sst>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/>
      <protection/>
    </xf>
    <xf numFmtId="0" fontId="1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  <xf numFmtId="188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40;&#1055;&#1050;&#1040;%20&#1044;&#1051;&#1071;%20&#1057;&#1042;&#1054;&#1048;&#1061;\&#1058;&#1040;&#1056;&#1040;&#1053;\&#1042;I&#1044;&#1055;&#1059;&#1057;&#1058;&#1050;&#1040;\&#1058;&#1056;&#1040;&#1042;&#1045;&#1053;&#1068;_2014\&#1085;&#1072;&#1076;&#1093;_29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29.05.2014</v>
          </cell>
        </row>
        <row r="6">
          <cell r="G6" t="str">
            <v>Фактично надійшло на 29.05.2014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340645300</v>
          </cell>
          <cell r="D10">
            <v>85043700</v>
          </cell>
          <cell r="G10">
            <v>346227041.31</v>
          </cell>
          <cell r="H10">
            <v>84727809.88</v>
          </cell>
          <cell r="I10">
            <v>99.62855553086236</v>
          </cell>
          <cell r="J10">
            <v>-315890.12000000477</v>
          </cell>
          <cell r="K10">
            <v>101.63857869461283</v>
          </cell>
          <cell r="L10">
            <v>5581741.310000002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666898213.39</v>
          </cell>
          <cell r="H11">
            <v>131018271.24000001</v>
          </cell>
          <cell r="I11">
            <v>97.28838734684786</v>
          </cell>
          <cell r="J11">
            <v>-3651728.7599999905</v>
          </cell>
          <cell r="K11">
            <v>101.17855557932427</v>
          </cell>
          <cell r="L11">
            <v>7768213.389999986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48670694.11</v>
          </cell>
          <cell r="H12">
            <v>9674505.579999998</v>
          </cell>
          <cell r="I12">
            <v>103.62345649391851</v>
          </cell>
          <cell r="J12">
            <v>338293.5799999982</v>
          </cell>
          <cell r="K12">
            <v>99.97959785891003</v>
          </cell>
          <cell r="L12">
            <v>-9931.890000000596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113741928.01</v>
          </cell>
          <cell r="H13">
            <v>21714287.78</v>
          </cell>
          <cell r="I13">
            <v>99.7792413771871</v>
          </cell>
          <cell r="J13">
            <v>-48042.21999999881</v>
          </cell>
          <cell r="K13">
            <v>97.69749781313863</v>
          </cell>
          <cell r="L13">
            <v>-2680631.9899999946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56265767.22</v>
          </cell>
          <cell r="H14">
            <v>11685721.780000001</v>
          </cell>
          <cell r="I14">
            <v>102.70128366478122</v>
          </cell>
          <cell r="J14">
            <v>307361.7800000012</v>
          </cell>
          <cell r="K14">
            <v>100.49708849088705</v>
          </cell>
          <cell r="L14">
            <v>278307.2199999988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9627010.84</v>
          </cell>
          <cell r="H15">
            <v>1997369.9799999995</v>
          </cell>
          <cell r="I15">
            <v>101.60156774175495</v>
          </cell>
          <cell r="J15">
            <v>31484.979999999516</v>
          </cell>
          <cell r="K15">
            <v>101.7259777654969</v>
          </cell>
          <cell r="L15">
            <v>163340.83999999985</v>
          </cell>
        </row>
        <row r="16">
          <cell r="B16">
            <v>31554000</v>
          </cell>
          <cell r="C16">
            <v>10144235</v>
          </cell>
          <cell r="D16">
            <v>2252374</v>
          </cell>
          <cell r="G16">
            <v>8412735.3</v>
          </cell>
          <cell r="H16">
            <v>1658262.1300000008</v>
          </cell>
          <cell r="I16">
            <v>73.62285881474394</v>
          </cell>
          <cell r="J16">
            <v>-594111.8699999992</v>
          </cell>
          <cell r="K16">
            <v>82.93119491021255</v>
          </cell>
          <cell r="L16">
            <v>-1731499.6999999993</v>
          </cell>
        </row>
        <row r="17">
          <cell r="B17">
            <v>92189150</v>
          </cell>
          <cell r="C17">
            <v>33281999</v>
          </cell>
          <cell r="D17">
            <v>6921088</v>
          </cell>
          <cell r="G17">
            <v>33808368.89</v>
          </cell>
          <cell r="H17">
            <v>6805343.690000001</v>
          </cell>
          <cell r="I17">
            <v>98.32765729896803</v>
          </cell>
          <cell r="J17">
            <v>-115744.30999999866</v>
          </cell>
          <cell r="K17">
            <v>101.58154529720404</v>
          </cell>
          <cell r="L17">
            <v>526369.8900000006</v>
          </cell>
        </row>
        <row r="18">
          <cell r="B18">
            <v>9151755</v>
          </cell>
          <cell r="C18">
            <v>2981528</v>
          </cell>
          <cell r="D18">
            <v>546509</v>
          </cell>
          <cell r="G18">
            <v>2972617.53</v>
          </cell>
          <cell r="H18">
            <v>517471.9299999997</v>
          </cell>
          <cell r="I18">
            <v>94.68680845146186</v>
          </cell>
          <cell r="J18">
            <v>-29037.070000000298</v>
          </cell>
          <cell r="K18">
            <v>99.70114417842126</v>
          </cell>
          <cell r="L18">
            <v>-8910.470000000205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5262816.35</v>
          </cell>
          <cell r="H19">
            <v>1009323.75</v>
          </cell>
          <cell r="I19">
            <v>83.82516722283034</v>
          </cell>
          <cell r="J19">
            <v>-194758.25</v>
          </cell>
          <cell r="K19">
            <v>94.43857689395162</v>
          </cell>
          <cell r="L19">
            <v>-309923.6500000004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13816756.7</v>
          </cell>
          <cell r="H20">
            <v>2644894.5</v>
          </cell>
          <cell r="I20">
            <v>92.39454288028858</v>
          </cell>
          <cell r="J20">
            <v>-217714.5</v>
          </cell>
          <cell r="K20">
            <v>98.88059569576644</v>
          </cell>
          <cell r="L20">
            <v>-156416.30000000075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10549672.38</v>
          </cell>
          <cell r="H21">
            <v>1989649.0700000003</v>
          </cell>
          <cell r="I21">
            <v>88.40829753795008</v>
          </cell>
          <cell r="J21">
            <v>-260873.9299999997</v>
          </cell>
          <cell r="K21">
            <v>100.40673490285515</v>
          </cell>
          <cell r="L21">
            <v>42735.38000000082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15993712.72</v>
          </cell>
          <cell r="H22">
            <v>3135020.950000001</v>
          </cell>
          <cell r="I22">
            <v>79.41196906424199</v>
          </cell>
          <cell r="J22">
            <v>-812773.0499999989</v>
          </cell>
          <cell r="K22">
            <v>103.23448287302455</v>
          </cell>
          <cell r="L22">
            <v>501105.72000000067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7881877.22</v>
          </cell>
          <cell r="H23">
            <v>1643721.6499999994</v>
          </cell>
          <cell r="I23">
            <v>101.94950350123113</v>
          </cell>
          <cell r="J23">
            <v>31431.64999999944</v>
          </cell>
          <cell r="K23">
            <v>103.67671644068422</v>
          </cell>
          <cell r="L23">
            <v>279517.21999999974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8301611.97</v>
          </cell>
          <cell r="H24">
            <v>1890632.6099999994</v>
          </cell>
          <cell r="I24">
            <v>96.540394764053</v>
          </cell>
          <cell r="J24">
            <v>-67752.3900000006</v>
          </cell>
          <cell r="K24">
            <v>109.99202739144138</v>
          </cell>
          <cell r="L24">
            <v>754144.9699999997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10741612.85</v>
          </cell>
          <cell r="H25">
            <v>2262091.34</v>
          </cell>
          <cell r="I25">
            <v>97.64746200233964</v>
          </cell>
          <cell r="J25">
            <v>-54498.66000000015</v>
          </cell>
          <cell r="K25">
            <v>106.52219424588849</v>
          </cell>
          <cell r="L25">
            <v>657692.8499999996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7017457.18</v>
          </cell>
          <cell r="H26">
            <v>1334082.5499999998</v>
          </cell>
          <cell r="I26">
            <v>96.71729269235145</v>
          </cell>
          <cell r="J26">
            <v>-45280.450000000186</v>
          </cell>
          <cell r="K26">
            <v>101.59141082268191</v>
          </cell>
          <cell r="L26">
            <v>109927.1799999997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5662577.45</v>
          </cell>
          <cell r="H27">
            <v>935788.6600000001</v>
          </cell>
          <cell r="I27">
            <v>78.11805335265579</v>
          </cell>
          <cell r="J27">
            <v>-262127.33999999985</v>
          </cell>
          <cell r="K27">
            <v>100.93976442897485</v>
          </cell>
          <cell r="L27">
            <v>52719.450000000186</v>
          </cell>
        </row>
        <row r="28">
          <cell r="B28">
            <v>32686485</v>
          </cell>
          <cell r="C28">
            <v>10528449</v>
          </cell>
          <cell r="D28">
            <v>2311710</v>
          </cell>
          <cell r="G28">
            <v>11359830.79</v>
          </cell>
          <cell r="H28">
            <v>2037721.0299999993</v>
          </cell>
          <cell r="I28">
            <v>88.14777934948584</v>
          </cell>
          <cell r="J28">
            <v>-273988.97000000067</v>
          </cell>
          <cell r="K28">
            <v>107.89652673437465</v>
          </cell>
          <cell r="L28">
            <v>831381.7899999991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25331296.84</v>
          </cell>
          <cell r="H29">
            <v>4677385.109999999</v>
          </cell>
          <cell r="I29">
            <v>98.63152613024698</v>
          </cell>
          <cell r="J29">
            <v>-64896.890000000596</v>
          </cell>
          <cell r="K29">
            <v>103.11795067859984</v>
          </cell>
          <cell r="L29">
            <v>765935.8399999999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7971714.33</v>
          </cell>
          <cell r="H30">
            <v>1333696.2800000003</v>
          </cell>
          <cell r="I30">
            <v>65.32443268924646</v>
          </cell>
          <cell r="J30">
            <v>-707953.7199999997</v>
          </cell>
          <cell r="K30">
            <v>97.46767330628872</v>
          </cell>
          <cell r="L30">
            <v>-207114.66999999993</v>
          </cell>
        </row>
        <row r="31">
          <cell r="B31">
            <v>29019220</v>
          </cell>
          <cell r="C31">
            <v>9908315</v>
          </cell>
          <cell r="D31">
            <v>2357862</v>
          </cell>
          <cell r="G31">
            <v>8890230.79</v>
          </cell>
          <cell r="H31">
            <v>1901942.0599999987</v>
          </cell>
          <cell r="I31">
            <v>80.66384122565267</v>
          </cell>
          <cell r="J31">
            <v>-455919.94000000134</v>
          </cell>
          <cell r="K31">
            <v>89.72495111429137</v>
          </cell>
          <cell r="L31">
            <v>-1018084.2100000009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3242012.19</v>
          </cell>
          <cell r="H32">
            <v>630374.96</v>
          </cell>
          <cell r="I32">
            <v>77.45905529130013</v>
          </cell>
          <cell r="J32">
            <v>-183442.04000000004</v>
          </cell>
          <cell r="K32">
            <v>100.99043740656784</v>
          </cell>
          <cell r="L32">
            <v>31795.189999999944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11158235.64</v>
          </cell>
          <cell r="H33">
            <v>2247478.8600000013</v>
          </cell>
          <cell r="I33">
            <v>121.50412766514182</v>
          </cell>
          <cell r="J33">
            <v>397764.86000000127</v>
          </cell>
          <cell r="K33">
            <v>120.7649487300954</v>
          </cell>
          <cell r="L33">
            <v>1918604.6400000006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6759351.83</v>
          </cell>
          <cell r="H34">
            <v>1548288.0999999996</v>
          </cell>
          <cell r="I34">
            <v>109.96458066403973</v>
          </cell>
          <cell r="J34">
            <v>140300.09999999963</v>
          </cell>
          <cell r="K34">
            <v>107.51238189006122</v>
          </cell>
          <cell r="L34">
            <v>472306.8300000001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13533090.04</v>
          </cell>
          <cell r="H35">
            <v>2377898.4799999986</v>
          </cell>
          <cell r="I35">
            <v>72.166347802019</v>
          </cell>
          <cell r="J35">
            <v>-917125.5200000014</v>
          </cell>
          <cell r="K35">
            <v>94.04896365097413</v>
          </cell>
          <cell r="L35">
            <v>-856318.9600000009</v>
          </cell>
        </row>
        <row r="36">
          <cell r="B36">
            <v>3856434407</v>
          </cell>
          <cell r="C36">
            <v>1446341226</v>
          </cell>
          <cell r="D36">
            <v>311426057</v>
          </cell>
          <cell r="G36">
            <v>1460098233.8700001</v>
          </cell>
          <cell r="H36">
            <v>303399033.95</v>
          </cell>
          <cell r="I36">
            <v>97.42249472400442</v>
          </cell>
          <cell r="J36">
            <v>-8027023.049999996</v>
          </cell>
          <cell r="K36">
            <v>100.95115921628303</v>
          </cell>
          <cell r="L36">
            <v>13757007.869999988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3" sqref="E43"/>
    </sheetView>
  </sheetViews>
  <sheetFormatPr defaultColWidth="9.140625" defaultRowHeight="12.75"/>
  <cols>
    <col min="1" max="1" width="28.57421875" style="0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  <col min="13" max="16384" width="11.421875" style="0" customWidth="1"/>
  </cols>
  <sheetData>
    <row r="2" spans="1:10" ht="18.75">
      <c r="A2" s="50" t="str">
        <f>'[5]вспомогат'!A2</f>
        <v>Щоденний моніторинг виконання за помісячним розписом доходів станом на 29.05.2014</v>
      </c>
      <c r="B2" s="50"/>
      <c r="C2" s="50"/>
      <c r="D2" s="50"/>
      <c r="E2" s="50"/>
      <c r="F2" s="50"/>
      <c r="G2" s="50"/>
      <c r="H2" s="50"/>
      <c r="I2" s="50"/>
      <c r="J2" s="50"/>
    </row>
    <row r="3" ht="12.75">
      <c r="J3" s="2" t="s">
        <v>0</v>
      </c>
    </row>
    <row r="5" spans="1:10" ht="12.75">
      <c r="A5" s="51" t="s">
        <v>1</v>
      </c>
      <c r="B5" s="54" t="s">
        <v>2</v>
      </c>
      <c r="C5" s="55"/>
      <c r="D5" s="55"/>
      <c r="E5" s="55"/>
      <c r="F5" s="55"/>
      <c r="G5" s="55"/>
      <c r="H5" s="55"/>
      <c r="I5" s="55"/>
      <c r="J5" s="55"/>
    </row>
    <row r="6" spans="1:10" ht="12.75" customHeight="1">
      <c r="A6" s="52"/>
      <c r="B6" s="3" t="s">
        <v>3</v>
      </c>
      <c r="C6" s="4" t="s">
        <v>3</v>
      </c>
      <c r="D6" s="3" t="s">
        <v>4</v>
      </c>
      <c r="E6" s="56" t="str">
        <f>'[5]вспомогат'!G6</f>
        <v>Фактично надійшло на 29.05.2014</v>
      </c>
      <c r="F6" s="57"/>
      <c r="G6" s="46" t="s">
        <v>5</v>
      </c>
      <c r="H6" s="47"/>
      <c r="I6" s="47"/>
      <c r="J6" s="47"/>
    </row>
    <row r="7" spans="1:10" ht="12.75">
      <c r="A7" s="52"/>
      <c r="B7" s="5" t="s">
        <v>6</v>
      </c>
      <c r="C7" s="6" t="s">
        <v>6</v>
      </c>
      <c r="D7" s="5" t="s">
        <v>7</v>
      </c>
      <c r="E7" s="58"/>
      <c r="F7" s="59"/>
      <c r="G7" s="48" t="s">
        <v>8</v>
      </c>
      <c r="H7" s="49"/>
      <c r="I7" s="49"/>
      <c r="J7" s="49"/>
    </row>
    <row r="8" spans="1:10" ht="12.75">
      <c r="A8" s="52"/>
      <c r="B8" s="5" t="s">
        <v>9</v>
      </c>
      <c r="C8" s="6" t="s">
        <v>7</v>
      </c>
      <c r="D8" s="5" t="str">
        <f>'[5]вспомогат'!D8</f>
        <v>травень</v>
      </c>
      <c r="E8" s="8" t="s">
        <v>10</v>
      </c>
      <c r="F8" s="9" t="str">
        <f>'[5]вспомогат'!H8</f>
        <v>за травень</v>
      </c>
      <c r="G8" s="44" t="str">
        <f>'[5]вспомогат'!I8</f>
        <v>за травень</v>
      </c>
      <c r="H8" s="45"/>
      <c r="I8" s="44" t="str">
        <f>'[5]вспомогат'!K8</f>
        <v>за 5 місяців</v>
      </c>
      <c r="J8" s="45"/>
    </row>
    <row r="9" spans="1:10" ht="12.75">
      <c r="A9" s="53"/>
      <c r="B9" s="10" t="str">
        <f>'[5]вспомогат'!B9</f>
        <v> рік </v>
      </c>
      <c r="C9" s="11" t="str">
        <f>'[5]вспомогат'!C9</f>
        <v>5 міс.   </v>
      </c>
      <c r="D9" s="12"/>
      <c r="E9" s="7"/>
      <c r="F9" s="12"/>
      <c r="G9" s="11" t="s">
        <v>11</v>
      </c>
      <c r="H9" s="13" t="s">
        <v>12</v>
      </c>
      <c r="I9" s="14" t="s">
        <v>11</v>
      </c>
      <c r="J9" s="15" t="s">
        <v>12</v>
      </c>
    </row>
    <row r="10" spans="1:10" ht="12.75">
      <c r="A10" s="16" t="s">
        <v>13</v>
      </c>
      <c r="B10" s="17">
        <f>'[5]вспомогат'!B10</f>
        <v>964230000</v>
      </c>
      <c r="C10" s="17">
        <f>'[5]вспомогат'!C10</f>
        <v>340645300</v>
      </c>
      <c r="D10" s="17">
        <f>'[5]вспомогат'!D10</f>
        <v>85043700</v>
      </c>
      <c r="E10" s="17">
        <f>'[5]вспомогат'!G10</f>
        <v>346227041.31</v>
      </c>
      <c r="F10" s="17">
        <f>'[5]вспомогат'!H10</f>
        <v>84727809.88</v>
      </c>
      <c r="G10" s="18">
        <f>'[5]вспомогат'!I10</f>
        <v>99.62855553086236</v>
      </c>
      <c r="H10" s="19">
        <f>'[5]вспомогат'!J10</f>
        <v>-315890.12000000477</v>
      </c>
      <c r="I10" s="20">
        <f>'[5]вспомогат'!K10</f>
        <v>101.63857869461283</v>
      </c>
      <c r="J10" s="21">
        <f>'[5]вспомогат'!L10</f>
        <v>5581741.310000002</v>
      </c>
    </row>
    <row r="11" spans="1:10" ht="12.75">
      <c r="A11" s="16"/>
      <c r="B11" s="17"/>
      <c r="C11" s="17"/>
      <c r="D11" s="22"/>
      <c r="E11" s="17"/>
      <c r="F11" s="22"/>
      <c r="G11" s="23"/>
      <c r="H11" s="19"/>
      <c r="I11" s="20"/>
      <c r="J11" s="21"/>
    </row>
    <row r="12" spans="1:10" ht="12.75">
      <c r="A12" s="16" t="s">
        <v>14</v>
      </c>
      <c r="B12" s="17">
        <f>'[5]вспомогат'!B11</f>
        <v>1691009600</v>
      </c>
      <c r="C12" s="17">
        <f>'[5]вспомогат'!C11</f>
        <v>659130000</v>
      </c>
      <c r="D12" s="22">
        <f>'[5]вспомогат'!D11</f>
        <v>134670000</v>
      </c>
      <c r="E12" s="17">
        <f>'[5]вспомогат'!G11</f>
        <v>666898213.39</v>
      </c>
      <c r="F12" s="22">
        <f>'[5]вспомогат'!H11</f>
        <v>131018271.24000001</v>
      </c>
      <c r="G12" s="23">
        <f>'[5]вспомогат'!I11</f>
        <v>97.28838734684786</v>
      </c>
      <c r="H12" s="19">
        <f>'[5]вспомогат'!J11</f>
        <v>-3651728.7599999905</v>
      </c>
      <c r="I12" s="20">
        <f>'[5]вспомогат'!K11</f>
        <v>101.17855557932427</v>
      </c>
      <c r="J12" s="21">
        <f>'[5]вспомогат'!L11</f>
        <v>7768213.389999986</v>
      </c>
    </row>
    <row r="13" spans="1:10" ht="12.75">
      <c r="A13" s="16" t="s">
        <v>15</v>
      </c>
      <c r="B13" s="17">
        <f>'[5]вспомогат'!B12</f>
        <v>129920230</v>
      </c>
      <c r="C13" s="17">
        <f>'[5]вспомогат'!C12</f>
        <v>48680626</v>
      </c>
      <c r="D13" s="22">
        <f>'[5]вспомогат'!D12</f>
        <v>9336212</v>
      </c>
      <c r="E13" s="17">
        <f>'[5]вспомогат'!G12</f>
        <v>48670694.11</v>
      </c>
      <c r="F13" s="22">
        <f>'[5]вспомогат'!H12</f>
        <v>9674505.579999998</v>
      </c>
      <c r="G13" s="23">
        <f>'[5]вспомогат'!I12</f>
        <v>103.62345649391851</v>
      </c>
      <c r="H13" s="19">
        <f>'[5]вспомогат'!J12</f>
        <v>338293.5799999982</v>
      </c>
      <c r="I13" s="20">
        <f>'[5]вспомогат'!K12</f>
        <v>99.97959785891003</v>
      </c>
      <c r="J13" s="21">
        <f>'[5]вспомогат'!L12</f>
        <v>-9931.890000000596</v>
      </c>
    </row>
    <row r="14" spans="1:10" ht="12.75">
      <c r="A14" s="24" t="s">
        <v>16</v>
      </c>
      <c r="B14" s="17">
        <f>'[5]вспомогат'!B13</f>
        <v>266081638</v>
      </c>
      <c r="C14" s="17">
        <f>'[5]вспомогат'!C13</f>
        <v>116422560</v>
      </c>
      <c r="D14" s="22">
        <f>'[5]вспомогат'!D13</f>
        <v>21762330</v>
      </c>
      <c r="E14" s="17">
        <f>'[5]вспомогат'!G13</f>
        <v>113741928.01</v>
      </c>
      <c r="F14" s="22">
        <f>'[5]вспомогат'!H13</f>
        <v>21714287.78</v>
      </c>
      <c r="G14" s="23">
        <f>'[5]вспомогат'!I13</f>
        <v>99.7792413771871</v>
      </c>
      <c r="H14" s="19">
        <f>'[5]вспомогат'!J13</f>
        <v>-48042.21999999881</v>
      </c>
      <c r="I14" s="20">
        <f>'[5]вспомогат'!K13</f>
        <v>97.69749781313863</v>
      </c>
      <c r="J14" s="21">
        <f>'[5]вспомогат'!L13</f>
        <v>-2680631.9899999946</v>
      </c>
    </row>
    <row r="15" spans="1:10" ht="12.75">
      <c r="A15" s="16" t="s">
        <v>17</v>
      </c>
      <c r="B15" s="17">
        <f>'[5]вспомогат'!B14</f>
        <v>139848700</v>
      </c>
      <c r="C15" s="17">
        <f>'[5]вспомогат'!C14</f>
        <v>55987460</v>
      </c>
      <c r="D15" s="22">
        <f>'[5]вспомогат'!D14</f>
        <v>11378360</v>
      </c>
      <c r="E15" s="17">
        <f>'[5]вспомогат'!G14</f>
        <v>56265767.22</v>
      </c>
      <c r="F15" s="22">
        <f>'[5]вспомогат'!H14</f>
        <v>11685721.780000001</v>
      </c>
      <c r="G15" s="23">
        <f>'[5]вспомогат'!I14</f>
        <v>102.70128366478122</v>
      </c>
      <c r="H15" s="19">
        <f>'[5]вспомогат'!J14</f>
        <v>307361.7800000012</v>
      </c>
      <c r="I15" s="20">
        <f>'[5]вспомогат'!K14</f>
        <v>100.49708849088705</v>
      </c>
      <c r="J15" s="21">
        <f>'[5]вспомогат'!L14</f>
        <v>278307.2199999988</v>
      </c>
    </row>
    <row r="16" spans="1:10" ht="12.75">
      <c r="A16" s="16" t="s">
        <v>18</v>
      </c>
      <c r="B16" s="17">
        <f>'[5]вспомогат'!B15</f>
        <v>24762900</v>
      </c>
      <c r="C16" s="17">
        <f>'[5]вспомогат'!C15</f>
        <v>9463670</v>
      </c>
      <c r="D16" s="22">
        <f>'[5]вспомогат'!D15</f>
        <v>1965885</v>
      </c>
      <c r="E16" s="17">
        <f>'[5]вспомогат'!G15</f>
        <v>9627010.84</v>
      </c>
      <c r="F16" s="22">
        <f>'[5]вспомогат'!H15</f>
        <v>1997369.9799999995</v>
      </c>
      <c r="G16" s="23">
        <f>'[5]вспомогат'!I15</f>
        <v>101.60156774175495</v>
      </c>
      <c r="H16" s="19">
        <f>'[5]вспомогат'!J15</f>
        <v>31484.979999999516</v>
      </c>
      <c r="I16" s="20">
        <f>'[5]вспомогат'!K15</f>
        <v>101.7259777654969</v>
      </c>
      <c r="J16" s="21">
        <f>'[5]вспомогат'!L15</f>
        <v>163340.83999999985</v>
      </c>
    </row>
    <row r="17" spans="1:10" ht="20.25" customHeight="1">
      <c r="A17" s="25" t="s">
        <v>19</v>
      </c>
      <c r="B17" s="26">
        <f>SUM(B12:B16)</f>
        <v>2251623068</v>
      </c>
      <c r="C17" s="26">
        <f>SUM(C12:C16)</f>
        <v>889684316</v>
      </c>
      <c r="D17" s="26">
        <f>SUM(D12:D16)</f>
        <v>179112787</v>
      </c>
      <c r="E17" s="26">
        <f>SUM(E12:E16)</f>
        <v>895203613.57</v>
      </c>
      <c r="F17" s="26">
        <f>SUM(F12:F16)</f>
        <v>176090156.35999998</v>
      </c>
      <c r="G17" s="27">
        <f>F17/D17*100</f>
        <v>98.31244285200029</v>
      </c>
      <c r="H17" s="26">
        <f>SUM(H12:H16)</f>
        <v>-3022630.6399999904</v>
      </c>
      <c r="I17" s="28">
        <f>E17/C17*100</f>
        <v>100.6203658388421</v>
      </c>
      <c r="J17" s="26">
        <f>SUM(J12:J16)</f>
        <v>5519297.569999989</v>
      </c>
    </row>
    <row r="18" spans="1:10" ht="20.25" customHeight="1">
      <c r="A18" s="16" t="s">
        <v>20</v>
      </c>
      <c r="B18" s="29">
        <f>'[5]вспомогат'!B16</f>
        <v>31554000</v>
      </c>
      <c r="C18" s="29">
        <f>'[5]вспомогат'!C16</f>
        <v>10144235</v>
      </c>
      <c r="D18" s="30">
        <f>'[5]вспомогат'!D16</f>
        <v>2252374</v>
      </c>
      <c r="E18" s="29">
        <f>'[5]вспомогат'!G16</f>
        <v>8412735.3</v>
      </c>
      <c r="F18" s="30">
        <f>'[5]вспомогат'!H16</f>
        <v>1658262.1300000008</v>
      </c>
      <c r="G18" s="31">
        <f>'[5]вспомогат'!I16</f>
        <v>73.62285881474394</v>
      </c>
      <c r="H18" s="32">
        <f>'[5]вспомогат'!J16</f>
        <v>-594111.8699999992</v>
      </c>
      <c r="I18" s="33">
        <f>'[5]вспомогат'!K16</f>
        <v>82.93119491021255</v>
      </c>
      <c r="J18" s="34">
        <f>'[5]вспомогат'!L16</f>
        <v>-1731499.6999999993</v>
      </c>
    </row>
    <row r="19" spans="1:10" ht="12.75">
      <c r="A19" s="16" t="s">
        <v>21</v>
      </c>
      <c r="B19" s="17">
        <f>'[5]вспомогат'!B17</f>
        <v>92189150</v>
      </c>
      <c r="C19" s="17">
        <f>'[5]вспомогат'!C17</f>
        <v>33281999</v>
      </c>
      <c r="D19" s="22">
        <f>'[5]вспомогат'!D17</f>
        <v>6921088</v>
      </c>
      <c r="E19" s="17">
        <f>'[5]вспомогат'!G17</f>
        <v>33808368.89</v>
      </c>
      <c r="F19" s="22">
        <f>'[5]вспомогат'!H17</f>
        <v>6805343.690000001</v>
      </c>
      <c r="G19" s="23">
        <f>'[5]вспомогат'!I17</f>
        <v>98.32765729896803</v>
      </c>
      <c r="H19" s="19">
        <f>'[5]вспомогат'!J17</f>
        <v>-115744.30999999866</v>
      </c>
      <c r="I19" s="20">
        <f>'[5]вспомогат'!K17</f>
        <v>101.58154529720404</v>
      </c>
      <c r="J19" s="21">
        <f>'[5]вспомогат'!L17</f>
        <v>526369.8900000006</v>
      </c>
    </row>
    <row r="20" spans="1:10" ht="12.75">
      <c r="A20" s="16" t="s">
        <v>22</v>
      </c>
      <c r="B20" s="17">
        <f>'[5]вспомогат'!B18</f>
        <v>9151755</v>
      </c>
      <c r="C20" s="17">
        <f>'[5]вспомогат'!C18</f>
        <v>2981528</v>
      </c>
      <c r="D20" s="22">
        <f>'[5]вспомогат'!D18</f>
        <v>546509</v>
      </c>
      <c r="E20" s="17">
        <f>'[5]вспомогат'!G18</f>
        <v>2972617.53</v>
      </c>
      <c r="F20" s="22">
        <f>'[5]вспомогат'!H18</f>
        <v>517471.9299999997</v>
      </c>
      <c r="G20" s="23">
        <f>'[5]вспомогат'!I18</f>
        <v>94.68680845146186</v>
      </c>
      <c r="H20" s="19">
        <f>'[5]вспомогат'!J18</f>
        <v>-29037.070000000298</v>
      </c>
      <c r="I20" s="20">
        <f>'[5]вспомогат'!K18</f>
        <v>99.70114417842126</v>
      </c>
      <c r="J20" s="21">
        <f>'[5]вспомогат'!L18</f>
        <v>-8910.470000000205</v>
      </c>
    </row>
    <row r="21" spans="1:10" ht="12.75">
      <c r="A21" s="16" t="s">
        <v>23</v>
      </c>
      <c r="B21" s="17">
        <f>'[5]вспомогат'!B19</f>
        <v>19618479</v>
      </c>
      <c r="C21" s="17">
        <f>'[5]вспомогат'!C19</f>
        <v>5572740</v>
      </c>
      <c r="D21" s="22">
        <f>'[5]вспомогат'!D19</f>
        <v>1204082</v>
      </c>
      <c r="E21" s="17">
        <f>'[5]вспомогат'!G19</f>
        <v>5262816.35</v>
      </c>
      <c r="F21" s="22">
        <f>'[5]вспомогат'!H19</f>
        <v>1009323.75</v>
      </c>
      <c r="G21" s="23">
        <f>'[5]вспомогат'!I19</f>
        <v>83.82516722283034</v>
      </c>
      <c r="H21" s="19">
        <f>'[5]вспомогат'!J19</f>
        <v>-194758.25</v>
      </c>
      <c r="I21" s="20">
        <f>'[5]вспомогат'!K19</f>
        <v>94.43857689395162</v>
      </c>
      <c r="J21" s="21">
        <f>'[5]вспомогат'!L19</f>
        <v>-309923.6500000004</v>
      </c>
    </row>
    <row r="22" spans="1:10" ht="12.75">
      <c r="A22" s="16" t="s">
        <v>24</v>
      </c>
      <c r="B22" s="17">
        <f>'[5]вспомогат'!B20</f>
        <v>43409699</v>
      </c>
      <c r="C22" s="17">
        <f>'[5]вспомогат'!C20</f>
        <v>13973173</v>
      </c>
      <c r="D22" s="22">
        <f>'[5]вспомогат'!D20</f>
        <v>2862609</v>
      </c>
      <c r="E22" s="17">
        <f>'[5]вспомогат'!G20</f>
        <v>13816756.7</v>
      </c>
      <c r="F22" s="22">
        <f>'[5]вспомогат'!H20</f>
        <v>2644894.5</v>
      </c>
      <c r="G22" s="23">
        <f>'[5]вспомогат'!I20</f>
        <v>92.39454288028858</v>
      </c>
      <c r="H22" s="19">
        <f>'[5]вспомогат'!J20</f>
        <v>-217714.5</v>
      </c>
      <c r="I22" s="20">
        <f>'[5]вспомогат'!K20</f>
        <v>98.88059569576644</v>
      </c>
      <c r="J22" s="21">
        <f>'[5]вспомогат'!L20</f>
        <v>-156416.30000000075</v>
      </c>
    </row>
    <row r="23" spans="1:10" ht="12.75">
      <c r="A23" s="16" t="s">
        <v>25</v>
      </c>
      <c r="B23" s="17">
        <f>'[5]вспомогат'!B21</f>
        <v>32278821</v>
      </c>
      <c r="C23" s="17">
        <f>'[5]вспомогат'!C21</f>
        <v>10506937</v>
      </c>
      <c r="D23" s="22">
        <f>'[5]вспомогат'!D21</f>
        <v>2250523</v>
      </c>
      <c r="E23" s="17">
        <f>'[5]вспомогат'!G21</f>
        <v>10549672.38</v>
      </c>
      <c r="F23" s="22">
        <f>'[5]вспомогат'!H21</f>
        <v>1989649.0700000003</v>
      </c>
      <c r="G23" s="23">
        <f>'[5]вспомогат'!I21</f>
        <v>88.40829753795008</v>
      </c>
      <c r="H23" s="19">
        <f>'[5]вспомогат'!J21</f>
        <v>-260873.9299999997</v>
      </c>
      <c r="I23" s="20">
        <f>'[5]вспомогат'!K21</f>
        <v>100.40673490285515</v>
      </c>
      <c r="J23" s="21">
        <f>'[5]вспомогат'!L21</f>
        <v>42735.38000000082</v>
      </c>
    </row>
    <row r="24" spans="1:10" ht="12.75">
      <c r="A24" s="16" t="s">
        <v>26</v>
      </c>
      <c r="B24" s="17">
        <f>'[5]вспомогат'!B22</f>
        <v>41377502</v>
      </c>
      <c r="C24" s="17">
        <f>'[5]вспомогат'!C22</f>
        <v>15492607</v>
      </c>
      <c r="D24" s="22">
        <f>'[5]вспомогат'!D22</f>
        <v>3947794</v>
      </c>
      <c r="E24" s="17">
        <f>'[5]вспомогат'!G22</f>
        <v>15993712.72</v>
      </c>
      <c r="F24" s="22">
        <f>'[5]вспомогат'!H22</f>
        <v>3135020.950000001</v>
      </c>
      <c r="G24" s="23">
        <f>'[5]вспомогат'!I22</f>
        <v>79.41196906424199</v>
      </c>
      <c r="H24" s="19">
        <f>'[5]вспомогат'!J22</f>
        <v>-812773.0499999989</v>
      </c>
      <c r="I24" s="20">
        <f>'[5]вспомогат'!K22</f>
        <v>103.23448287302455</v>
      </c>
      <c r="J24" s="21">
        <f>'[5]вспомогат'!L22</f>
        <v>501105.72000000067</v>
      </c>
    </row>
    <row r="25" spans="1:10" ht="12.75">
      <c r="A25" s="16" t="s">
        <v>27</v>
      </c>
      <c r="B25" s="17">
        <f>'[5]вспомогат'!B23</f>
        <v>20622040</v>
      </c>
      <c r="C25" s="17">
        <f>'[5]вспомогат'!C23</f>
        <v>7602360</v>
      </c>
      <c r="D25" s="22">
        <f>'[5]вспомогат'!D23</f>
        <v>1612290</v>
      </c>
      <c r="E25" s="17">
        <f>'[5]вспомогат'!G23</f>
        <v>7881877.22</v>
      </c>
      <c r="F25" s="22">
        <f>'[5]вспомогат'!H23</f>
        <v>1643721.6499999994</v>
      </c>
      <c r="G25" s="23">
        <f>'[5]вспомогат'!I23</f>
        <v>101.94950350123113</v>
      </c>
      <c r="H25" s="19">
        <f>'[5]вспомогат'!J23</f>
        <v>31431.64999999944</v>
      </c>
      <c r="I25" s="20">
        <f>'[5]вспомогат'!K23</f>
        <v>103.67671644068422</v>
      </c>
      <c r="J25" s="21">
        <f>'[5]вспомогат'!L23</f>
        <v>279517.21999999974</v>
      </c>
    </row>
    <row r="26" spans="1:10" ht="12.75">
      <c r="A26" s="16" t="s">
        <v>28</v>
      </c>
      <c r="B26" s="17">
        <f>'[5]вспомогат'!B24</f>
        <v>27127619</v>
      </c>
      <c r="C26" s="17">
        <f>'[5]вспомогат'!C24</f>
        <v>7547467</v>
      </c>
      <c r="D26" s="22">
        <f>'[5]вспомогат'!D24</f>
        <v>1958385</v>
      </c>
      <c r="E26" s="17">
        <f>'[5]вспомогат'!G24</f>
        <v>8301611.97</v>
      </c>
      <c r="F26" s="22">
        <f>'[5]вспомогат'!H24</f>
        <v>1890632.6099999994</v>
      </c>
      <c r="G26" s="23">
        <f>'[5]вспомогат'!I24</f>
        <v>96.540394764053</v>
      </c>
      <c r="H26" s="19">
        <f>'[5]вспомогат'!J24</f>
        <v>-67752.3900000006</v>
      </c>
      <c r="I26" s="20">
        <f>'[5]вспомогат'!K24</f>
        <v>109.99202739144138</v>
      </c>
      <c r="J26" s="21">
        <f>'[5]вспомогат'!L24</f>
        <v>754144.9699999997</v>
      </c>
    </row>
    <row r="27" spans="1:10" ht="12.75">
      <c r="A27" s="16" t="s">
        <v>29</v>
      </c>
      <c r="B27" s="17">
        <f>'[5]вспомогат'!B25</f>
        <v>34353900</v>
      </c>
      <c r="C27" s="17">
        <f>'[5]вспомогат'!C25</f>
        <v>10083920</v>
      </c>
      <c r="D27" s="22">
        <f>'[5]вспомогат'!D25</f>
        <v>2316590</v>
      </c>
      <c r="E27" s="17">
        <f>'[5]вспомогат'!G25</f>
        <v>10741612.85</v>
      </c>
      <c r="F27" s="22">
        <f>'[5]вспомогат'!H25</f>
        <v>2262091.34</v>
      </c>
      <c r="G27" s="23">
        <f>'[5]вспомогат'!I25</f>
        <v>97.64746200233964</v>
      </c>
      <c r="H27" s="19">
        <f>'[5]вспомогат'!J25</f>
        <v>-54498.66000000015</v>
      </c>
      <c r="I27" s="20">
        <f>'[5]вспомогат'!K25</f>
        <v>106.52219424588849</v>
      </c>
      <c r="J27" s="21">
        <f>'[5]вспомогат'!L25</f>
        <v>657692.8499999996</v>
      </c>
    </row>
    <row r="28" spans="1:10" ht="12.75">
      <c r="A28" s="16" t="s">
        <v>30</v>
      </c>
      <c r="B28" s="17">
        <f>'[5]вспомогат'!B26</f>
        <v>22573748</v>
      </c>
      <c r="C28" s="17">
        <f>'[5]вспомогат'!C26</f>
        <v>6907530</v>
      </c>
      <c r="D28" s="22">
        <f>'[5]вспомогат'!D26</f>
        <v>1379363</v>
      </c>
      <c r="E28" s="17">
        <f>'[5]вспомогат'!G26</f>
        <v>7017457.18</v>
      </c>
      <c r="F28" s="22">
        <f>'[5]вспомогат'!H26</f>
        <v>1334082.5499999998</v>
      </c>
      <c r="G28" s="23">
        <f>'[5]вспомогат'!I26</f>
        <v>96.71729269235145</v>
      </c>
      <c r="H28" s="19">
        <f>'[5]вспомогат'!J26</f>
        <v>-45280.450000000186</v>
      </c>
      <c r="I28" s="20">
        <f>'[5]вспомогат'!K26</f>
        <v>101.59141082268191</v>
      </c>
      <c r="J28" s="21">
        <f>'[5]вспомогат'!L26</f>
        <v>109927.1799999997</v>
      </c>
    </row>
    <row r="29" spans="1:10" ht="12.75">
      <c r="A29" s="16" t="s">
        <v>31</v>
      </c>
      <c r="B29" s="17">
        <f>'[5]вспомогат'!B27</f>
        <v>18628307</v>
      </c>
      <c r="C29" s="17">
        <f>'[5]вспомогат'!C27</f>
        <v>5609858</v>
      </c>
      <c r="D29" s="22">
        <f>'[5]вспомогат'!D27</f>
        <v>1197916</v>
      </c>
      <c r="E29" s="17">
        <f>'[5]вспомогат'!G27</f>
        <v>5662577.45</v>
      </c>
      <c r="F29" s="22">
        <f>'[5]вспомогат'!H27</f>
        <v>935788.6600000001</v>
      </c>
      <c r="G29" s="23">
        <f>'[5]вспомогат'!I27</f>
        <v>78.11805335265579</v>
      </c>
      <c r="H29" s="19">
        <f>'[5]вспомогат'!J27</f>
        <v>-262127.33999999985</v>
      </c>
      <c r="I29" s="20">
        <f>'[5]вспомогат'!K27</f>
        <v>100.93976442897485</v>
      </c>
      <c r="J29" s="21">
        <f>'[5]вспомогат'!L27</f>
        <v>52719.450000000186</v>
      </c>
    </row>
    <row r="30" spans="1:10" ht="12.75">
      <c r="A30" s="16" t="s">
        <v>32</v>
      </c>
      <c r="B30" s="17">
        <f>'[5]вспомогат'!B28</f>
        <v>32686485</v>
      </c>
      <c r="C30" s="17">
        <f>'[5]вспомогат'!C28</f>
        <v>10528449</v>
      </c>
      <c r="D30" s="22">
        <f>'[5]вспомогат'!D28</f>
        <v>2311710</v>
      </c>
      <c r="E30" s="17">
        <f>'[5]вспомогат'!G28</f>
        <v>11359830.79</v>
      </c>
      <c r="F30" s="22">
        <f>'[5]вспомогат'!H28</f>
        <v>2037721.0299999993</v>
      </c>
      <c r="G30" s="23">
        <f>'[5]вспомогат'!I28</f>
        <v>88.14777934948584</v>
      </c>
      <c r="H30" s="19">
        <f>'[5]вспомогат'!J28</f>
        <v>-273988.97000000067</v>
      </c>
      <c r="I30" s="20">
        <f>'[5]вспомогат'!K28</f>
        <v>107.89652673437465</v>
      </c>
      <c r="J30" s="21">
        <f>'[5]вспомогат'!L28</f>
        <v>831381.7899999991</v>
      </c>
    </row>
    <row r="31" spans="1:10" ht="12.75">
      <c r="A31" s="16" t="s">
        <v>33</v>
      </c>
      <c r="B31" s="17">
        <f>'[5]вспомогат'!B29</f>
        <v>62371264</v>
      </c>
      <c r="C31" s="17">
        <f>'[5]вспомогат'!C29</f>
        <v>24565361</v>
      </c>
      <c r="D31" s="22">
        <f>'[5]вспомогат'!D29</f>
        <v>4742282</v>
      </c>
      <c r="E31" s="17">
        <f>'[5]вспомогат'!G29</f>
        <v>25331296.84</v>
      </c>
      <c r="F31" s="22">
        <f>'[5]вспомогат'!H29</f>
        <v>4677385.109999999</v>
      </c>
      <c r="G31" s="23">
        <f>'[5]вспомогат'!I29</f>
        <v>98.63152613024698</v>
      </c>
      <c r="H31" s="19">
        <f>'[5]вспомогат'!J29</f>
        <v>-64896.890000000596</v>
      </c>
      <c r="I31" s="20">
        <f>'[5]вспомогат'!K29</f>
        <v>103.11795067859984</v>
      </c>
      <c r="J31" s="21">
        <f>'[5]вспомогат'!L29</f>
        <v>765935.8399999999</v>
      </c>
    </row>
    <row r="32" spans="1:10" ht="12.75">
      <c r="A32" s="16" t="s">
        <v>34</v>
      </c>
      <c r="B32" s="17">
        <f>'[5]вспомогат'!B30</f>
        <v>26540729</v>
      </c>
      <c r="C32" s="17">
        <f>'[5]вспомогат'!C30</f>
        <v>8178829</v>
      </c>
      <c r="D32" s="22">
        <f>'[5]вспомогат'!D30</f>
        <v>2041650</v>
      </c>
      <c r="E32" s="17">
        <f>'[5]вспомогат'!G30</f>
        <v>7971714.33</v>
      </c>
      <c r="F32" s="22">
        <f>'[5]вспомогат'!H30</f>
        <v>1333696.2800000003</v>
      </c>
      <c r="G32" s="23">
        <f>'[5]вспомогат'!I30</f>
        <v>65.32443268924646</v>
      </c>
      <c r="H32" s="19">
        <f>'[5]вспомогат'!J30</f>
        <v>-707953.7199999997</v>
      </c>
      <c r="I32" s="20">
        <f>'[5]вспомогат'!K30</f>
        <v>97.46767330628872</v>
      </c>
      <c r="J32" s="21">
        <f>'[5]вспомогат'!L30</f>
        <v>-207114.66999999993</v>
      </c>
    </row>
    <row r="33" spans="1:10" ht="12.75">
      <c r="A33" s="16" t="s">
        <v>35</v>
      </c>
      <c r="B33" s="17">
        <f>'[5]вспомогат'!B31</f>
        <v>29019220</v>
      </c>
      <c r="C33" s="17">
        <f>'[5]вспомогат'!C31</f>
        <v>9908315</v>
      </c>
      <c r="D33" s="22">
        <f>'[5]вспомогат'!D31</f>
        <v>2357862</v>
      </c>
      <c r="E33" s="17">
        <f>'[5]вспомогат'!G31</f>
        <v>8890230.79</v>
      </c>
      <c r="F33" s="22">
        <f>'[5]вспомогат'!H31</f>
        <v>1901942.0599999987</v>
      </c>
      <c r="G33" s="23">
        <f>'[5]вспомогат'!I31</f>
        <v>80.66384122565267</v>
      </c>
      <c r="H33" s="19">
        <f>'[5]вспомогат'!J31</f>
        <v>-455919.94000000134</v>
      </c>
      <c r="I33" s="20">
        <f>'[5]вспомогат'!K31</f>
        <v>89.72495111429137</v>
      </c>
      <c r="J33" s="21">
        <f>'[5]вспомогат'!L31</f>
        <v>-1018084.2100000009</v>
      </c>
    </row>
    <row r="34" spans="1:10" ht="12.75">
      <c r="A34" s="16" t="s">
        <v>36</v>
      </c>
      <c r="B34" s="17">
        <f>'[5]вспомогат'!B32</f>
        <v>10776857</v>
      </c>
      <c r="C34" s="17">
        <f>'[5]вспомогат'!C32</f>
        <v>3210217</v>
      </c>
      <c r="D34" s="22">
        <f>'[5]вспомогат'!D32</f>
        <v>813817</v>
      </c>
      <c r="E34" s="17">
        <f>'[5]вспомогат'!G32</f>
        <v>3242012.19</v>
      </c>
      <c r="F34" s="22">
        <f>'[5]вспомогат'!H32</f>
        <v>630374.96</v>
      </c>
      <c r="G34" s="23">
        <f>'[5]вспомогат'!I32</f>
        <v>77.45905529130013</v>
      </c>
      <c r="H34" s="19">
        <f>'[5]вспомогат'!J32</f>
        <v>-183442.04000000004</v>
      </c>
      <c r="I34" s="20">
        <f>'[5]вспомогат'!K32</f>
        <v>100.99043740656784</v>
      </c>
      <c r="J34" s="21">
        <f>'[5]вспомогат'!L32</f>
        <v>31795.189999999944</v>
      </c>
    </row>
    <row r="35" spans="1:10" ht="12.75">
      <c r="A35" s="16" t="s">
        <v>37</v>
      </c>
      <c r="B35" s="17">
        <f>'[5]вспомогат'!B33</f>
        <v>25220561</v>
      </c>
      <c r="C35" s="17">
        <f>'[5]вспомогат'!C33</f>
        <v>9239631</v>
      </c>
      <c r="D35" s="22">
        <f>'[5]вспомогат'!D33</f>
        <v>1849714</v>
      </c>
      <c r="E35" s="17">
        <f>'[5]вспомогат'!G33</f>
        <v>11158235.64</v>
      </c>
      <c r="F35" s="22">
        <f>'[5]вспомогат'!H33</f>
        <v>2247478.8600000013</v>
      </c>
      <c r="G35" s="23">
        <f>'[5]вспомогат'!I33</f>
        <v>121.50412766514182</v>
      </c>
      <c r="H35" s="19">
        <f>'[5]вспомогат'!J33</f>
        <v>397764.86000000127</v>
      </c>
      <c r="I35" s="20">
        <f>'[5]вспомогат'!K33</f>
        <v>120.7649487300954</v>
      </c>
      <c r="J35" s="21">
        <f>'[5]вспомогат'!L33</f>
        <v>1918604.6400000006</v>
      </c>
    </row>
    <row r="36" spans="1:10" ht="12.75">
      <c r="A36" s="16" t="s">
        <v>38</v>
      </c>
      <c r="B36" s="17">
        <f>'[5]вспомогат'!B34</f>
        <v>20683000</v>
      </c>
      <c r="C36" s="17">
        <f>'[5]вспомогат'!C34</f>
        <v>6287045</v>
      </c>
      <c r="D36" s="22">
        <f>'[5]вспомогат'!D34</f>
        <v>1407988</v>
      </c>
      <c r="E36" s="17">
        <f>'[5]вспомогат'!G34</f>
        <v>6759351.83</v>
      </c>
      <c r="F36" s="22">
        <f>'[5]вспомогат'!H34</f>
        <v>1548288.0999999996</v>
      </c>
      <c r="G36" s="23">
        <f>'[5]вспомогат'!I34</f>
        <v>109.96458066403973</v>
      </c>
      <c r="H36" s="19">
        <f>'[5]вспомогат'!J34</f>
        <v>140300.09999999963</v>
      </c>
      <c r="I36" s="20">
        <f>'[5]вспомогат'!K34</f>
        <v>107.51238189006122</v>
      </c>
      <c r="J36" s="21">
        <f>'[5]вспомогат'!L34</f>
        <v>472306.8300000001</v>
      </c>
    </row>
    <row r="37" spans="1:10" ht="12.75">
      <c r="A37" s="16" t="s">
        <v>39</v>
      </c>
      <c r="B37" s="17">
        <f>'[5]вспомогат'!B35</f>
        <v>40398203</v>
      </c>
      <c r="C37" s="17">
        <f>'[5]вспомогат'!C35</f>
        <v>14389409</v>
      </c>
      <c r="D37" s="22">
        <f>'[5]вспомогат'!D35</f>
        <v>3295024</v>
      </c>
      <c r="E37" s="17">
        <f>'[5]вспомогат'!G35</f>
        <v>13533090.04</v>
      </c>
      <c r="F37" s="22">
        <f>'[5]вспомогат'!H35</f>
        <v>2377898.4799999986</v>
      </c>
      <c r="G37" s="23">
        <f>'[5]вспомогат'!I35</f>
        <v>72.166347802019</v>
      </c>
      <c r="H37" s="19">
        <f>'[5]вспомогат'!J35</f>
        <v>-917125.5200000014</v>
      </c>
      <c r="I37" s="20">
        <f>'[5]вспомогат'!K35</f>
        <v>94.04896365097413</v>
      </c>
      <c r="J37" s="21">
        <f>'[5]вспомогат'!L35</f>
        <v>-856318.9600000009</v>
      </c>
    </row>
    <row r="38" spans="1:10" ht="18.75" customHeight="1">
      <c r="A38" s="35" t="s">
        <v>40</v>
      </c>
      <c r="B38" s="26">
        <f>SUM(B18:B37)</f>
        <v>640581339</v>
      </c>
      <c r="C38" s="26">
        <f>SUM(C18:C37)</f>
        <v>216011610</v>
      </c>
      <c r="D38" s="26">
        <f>SUM(D18:D37)</f>
        <v>47269570</v>
      </c>
      <c r="E38" s="26">
        <f>SUM(E18:E37)</f>
        <v>218667578.99</v>
      </c>
      <c r="F38" s="26">
        <f>SUM(F18:F37)</f>
        <v>42581067.71</v>
      </c>
      <c r="G38" s="27">
        <f>F38/D38*100</f>
        <v>90.08135193529368</v>
      </c>
      <c r="H38" s="26">
        <f>SUM(H18:H37)</f>
        <v>-4688502.290000001</v>
      </c>
      <c r="I38" s="28">
        <f>E38/C38*100</f>
        <v>101.22954918487947</v>
      </c>
      <c r="J38" s="26">
        <f>SUM(J18:J37)</f>
        <v>2655968.9899999984</v>
      </c>
    </row>
    <row r="39" spans="1:10" ht="20.25" customHeight="1">
      <c r="A39" s="36" t="s">
        <v>41</v>
      </c>
      <c r="B39" s="37">
        <f>'[5]вспомогат'!B36</f>
        <v>3856434407</v>
      </c>
      <c r="C39" s="37">
        <f>'[5]вспомогат'!C36</f>
        <v>1446341226</v>
      </c>
      <c r="D39" s="37">
        <f>'[5]вспомогат'!D36</f>
        <v>311426057</v>
      </c>
      <c r="E39" s="37">
        <f>'[5]вспомогат'!G36</f>
        <v>1460098233.8700001</v>
      </c>
      <c r="F39" s="37">
        <f>'[5]вспомогат'!H36</f>
        <v>303399033.95</v>
      </c>
      <c r="G39" s="38">
        <f>'[5]вспомогат'!I36</f>
        <v>97.42249472400442</v>
      </c>
      <c r="H39" s="37">
        <f>'[5]вспомогат'!J36</f>
        <v>-8027023.049999996</v>
      </c>
      <c r="I39" s="38">
        <f>'[5]вспомогат'!K36</f>
        <v>100.95115921628303</v>
      </c>
      <c r="J39" s="37">
        <f>'[5]вспомогат'!L36</f>
        <v>13757007.869999988</v>
      </c>
    </row>
    <row r="41" spans="2:5" ht="12.75">
      <c r="B41" s="39"/>
      <c r="E41" s="40"/>
    </row>
    <row r="42" ht="12.75">
      <c r="G42" s="41"/>
    </row>
    <row r="43" spans="2:5" ht="12.75">
      <c r="B43" s="42"/>
      <c r="C43" s="43"/>
      <c r="D43" s="43"/>
      <c r="E43" s="60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29.05.2014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cp:lastPrinted>2014-05-30T06:46:04Z</cp:lastPrinted>
  <dcterms:created xsi:type="dcterms:W3CDTF">2014-05-30T06:40:51Z</dcterms:created>
  <dcterms:modified xsi:type="dcterms:W3CDTF">2014-05-30T07:43:38Z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