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<sst xmlns="http://schemas.openxmlformats.org/spreadsheetml/2006/main" count="47" uniqueCount="42">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</sst>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2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22.11.2013</v>
          </cell>
        </row>
        <row r="6">
          <cell r="G6" t="str">
            <v>Фактично надійшло на 22.11.2013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808035536.09</v>
          </cell>
          <cell r="H10">
            <v>74688890.97000003</v>
          </cell>
          <cell r="I10">
            <v>72.66530183137573</v>
          </cell>
          <cell r="J10">
            <v>-28095917.02999997</v>
          </cell>
          <cell r="K10">
            <v>95.55970470383834</v>
          </cell>
          <cell r="L10">
            <v>-37546331.90999997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1471216741.29</v>
          </cell>
          <cell r="H11">
            <v>96377459.36999989</v>
          </cell>
          <cell r="I11">
            <v>51.46499101287988</v>
          </cell>
          <cell r="J11">
            <v>-90890540.63000011</v>
          </cell>
          <cell r="K11">
            <v>91.81112044487199</v>
          </cell>
          <cell r="L11">
            <v>-131221758.71000004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111634695.77</v>
          </cell>
          <cell r="H12">
            <v>6848498.579999998</v>
          </cell>
          <cell r="I12">
            <v>37.16902185398912</v>
          </cell>
          <cell r="J12">
            <v>-11576787.420000002</v>
          </cell>
          <cell r="K12">
            <v>86.39975178626855</v>
          </cell>
          <cell r="L12">
            <v>-17572499.230000004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226361719.29</v>
          </cell>
          <cell r="H13">
            <v>14886972.780000001</v>
          </cell>
          <cell r="I13">
            <v>69.27097265473682</v>
          </cell>
          <cell r="J13">
            <v>-6603952.219999999</v>
          </cell>
          <cell r="K13">
            <v>92.3468795499825</v>
          </cell>
          <cell r="L13">
            <v>-18759415.71000001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123269556.07</v>
          </cell>
          <cell r="H14">
            <v>8039313.489999995</v>
          </cell>
          <cell r="I14">
            <v>49.974100078572924</v>
          </cell>
          <cell r="J14">
            <v>-8047646.510000005</v>
          </cell>
          <cell r="K14">
            <v>83.58204357374699</v>
          </cell>
          <cell r="L14">
            <v>-24213743.930000007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21135552.19</v>
          </cell>
          <cell r="H15">
            <v>1104117.7800000012</v>
          </cell>
          <cell r="I15">
            <v>38.39157102830455</v>
          </cell>
          <cell r="J15">
            <v>-1771820.2199999988</v>
          </cell>
          <cell r="K15">
            <v>89.36513046376227</v>
          </cell>
          <cell r="L15">
            <v>-2515229.8099999987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25280717.28</v>
          </cell>
          <cell r="H16">
            <v>1378948.3599999994</v>
          </cell>
          <cell r="I16">
            <v>31.240532563414526</v>
          </cell>
          <cell r="J16">
            <v>-3035023.6400000006</v>
          </cell>
          <cell r="K16">
            <v>88.84623809413358</v>
          </cell>
          <cell r="L16">
            <v>-3173742.719999999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79893835.35</v>
          </cell>
          <cell r="H17">
            <v>5643213.679999992</v>
          </cell>
          <cell r="I17">
            <v>31.807988705350542</v>
          </cell>
          <cell r="J17">
            <v>-12098284.320000008</v>
          </cell>
          <cell r="K17">
            <v>87.6218071094516</v>
          </cell>
          <cell r="L17">
            <v>-11286474.650000006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7556052.91</v>
          </cell>
          <cell r="H18">
            <v>359916.0800000001</v>
          </cell>
          <cell r="I18">
            <v>28.521465425904964</v>
          </cell>
          <cell r="J18">
            <v>-901996.9199999999</v>
          </cell>
          <cell r="K18">
            <v>92.26094021982273</v>
          </cell>
          <cell r="L18">
            <v>-633819.0899999999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17389562.58</v>
          </cell>
          <cell r="H19">
            <v>1218209.2799999975</v>
          </cell>
          <cell r="I19">
            <v>50.3238797424586</v>
          </cell>
          <cell r="J19">
            <v>-1202528.7200000025</v>
          </cell>
          <cell r="K19">
            <v>93.83543721021036</v>
          </cell>
          <cell r="L19">
            <v>-1142415.4200000018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37688883.72</v>
          </cell>
          <cell r="H20">
            <v>2675983.1499999985</v>
          </cell>
          <cell r="I20">
            <v>50.66648143116667</v>
          </cell>
          <cell r="J20">
            <v>-2605581.8500000015</v>
          </cell>
          <cell r="K20">
            <v>94.06028217273258</v>
          </cell>
          <cell r="L20">
            <v>-2379977.280000001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27177980.1</v>
          </cell>
          <cell r="H21">
            <v>1644768.960000001</v>
          </cell>
          <cell r="I21">
            <v>59.90800771155327</v>
          </cell>
          <cell r="J21">
            <v>-1100722.039999999</v>
          </cell>
          <cell r="K21">
            <v>97.01948519520055</v>
          </cell>
          <cell r="L21">
            <v>-834928.8999999985</v>
          </cell>
        </row>
        <row r="22">
          <cell r="B22">
            <v>42847819</v>
          </cell>
          <cell r="C22">
            <v>39858266</v>
          </cell>
          <cell r="D22">
            <v>6066793</v>
          </cell>
          <cell r="G22">
            <v>36820469.45</v>
          </cell>
          <cell r="H22">
            <v>3570986.7700000033</v>
          </cell>
          <cell r="I22">
            <v>58.86119354987064</v>
          </cell>
          <cell r="J22">
            <v>-2495806.2299999967</v>
          </cell>
          <cell r="K22">
            <v>92.37850299358232</v>
          </cell>
          <cell r="L22">
            <v>-3037796.549999997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19933293.31</v>
          </cell>
          <cell r="H23">
            <v>1091382.6899999976</v>
          </cell>
          <cell r="I23">
            <v>48.28434728826476</v>
          </cell>
          <cell r="J23">
            <v>-1168941.3100000024</v>
          </cell>
          <cell r="K23">
            <v>97.84345704272563</v>
          </cell>
          <cell r="L23">
            <v>-439344.69000000134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24043401.29</v>
          </cell>
          <cell r="H24">
            <v>2231827.5299999975</v>
          </cell>
          <cell r="I24">
            <v>84.07536062527961</v>
          </cell>
          <cell r="J24">
            <v>-422728.47000000253</v>
          </cell>
          <cell r="K24">
            <v>109.25382735311561</v>
          </cell>
          <cell r="L24">
            <v>2036482.289999999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29383953.32</v>
          </cell>
          <cell r="H25">
            <v>1814097.8599999994</v>
          </cell>
          <cell r="I25">
            <v>49.93250557375243</v>
          </cell>
          <cell r="J25">
            <v>-1819002.1400000006</v>
          </cell>
          <cell r="K25">
            <v>99.12425591330056</v>
          </cell>
          <cell r="L25">
            <v>-259601.6799999997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19218048.2</v>
          </cell>
          <cell r="H26">
            <v>1199164.3000000007</v>
          </cell>
          <cell r="I26">
            <v>62.560839775938746</v>
          </cell>
          <cell r="J26">
            <v>-717632.6999999993</v>
          </cell>
          <cell r="K26">
            <v>100.00969599324736</v>
          </cell>
          <cell r="L26">
            <v>1863.199999999255</v>
          </cell>
        </row>
        <row r="27">
          <cell r="B27">
            <v>17478473</v>
          </cell>
          <cell r="C27">
            <v>16328720</v>
          </cell>
          <cell r="D27">
            <v>2041072</v>
          </cell>
          <cell r="G27">
            <v>15757157.77</v>
          </cell>
          <cell r="H27">
            <v>1048159.3300000001</v>
          </cell>
          <cell r="I27">
            <v>51.35337361935297</v>
          </cell>
          <cell r="J27">
            <v>-992912.6699999999</v>
          </cell>
          <cell r="K27">
            <v>96.49965073808602</v>
          </cell>
          <cell r="L27">
            <v>-571562.2300000004</v>
          </cell>
        </row>
        <row r="28">
          <cell r="B28">
            <v>32131441</v>
          </cell>
          <cell r="C28">
            <v>30835121</v>
          </cell>
          <cell r="D28">
            <v>2645509</v>
          </cell>
          <cell r="G28">
            <v>27576658.13</v>
          </cell>
          <cell r="H28">
            <v>1800263.1899999976</v>
          </cell>
          <cell r="I28">
            <v>68.04978512641604</v>
          </cell>
          <cell r="J28">
            <v>-845245.8100000024</v>
          </cell>
          <cell r="K28">
            <v>89.43262499278013</v>
          </cell>
          <cell r="L28">
            <v>-3258462.870000001</v>
          </cell>
        </row>
        <row r="29">
          <cell r="B29">
            <v>64112252</v>
          </cell>
          <cell r="C29">
            <v>57981251</v>
          </cell>
          <cell r="D29">
            <v>7388528</v>
          </cell>
          <cell r="G29">
            <v>53574562.18</v>
          </cell>
          <cell r="H29">
            <v>3528859.1000000015</v>
          </cell>
          <cell r="I29">
            <v>47.76132810216056</v>
          </cell>
          <cell r="J29">
            <v>-3859668.8999999985</v>
          </cell>
          <cell r="K29">
            <v>92.39980382624032</v>
          </cell>
          <cell r="L29">
            <v>-4406688.82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22591837.56</v>
          </cell>
          <cell r="H30">
            <v>1437165.2399999984</v>
          </cell>
          <cell r="I30">
            <v>34.00501664208661</v>
          </cell>
          <cell r="J30">
            <v>-2789167.7600000016</v>
          </cell>
          <cell r="K30">
            <v>91.64954571445435</v>
          </cell>
          <cell r="L30">
            <v>-2058407.4400000013</v>
          </cell>
        </row>
        <row r="31">
          <cell r="B31">
            <v>28745895</v>
          </cell>
          <cell r="C31">
            <v>26080013</v>
          </cell>
          <cell r="D31">
            <v>3154242</v>
          </cell>
          <cell r="G31">
            <v>24427488.03</v>
          </cell>
          <cell r="H31">
            <v>1656323.0600000024</v>
          </cell>
          <cell r="I31">
            <v>52.51096967195296</v>
          </cell>
          <cell r="J31">
            <v>-1497918.9399999976</v>
          </cell>
          <cell r="K31">
            <v>93.66363440846445</v>
          </cell>
          <cell r="L31">
            <v>-1652524.9699999988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9158544.55</v>
          </cell>
          <cell r="H32">
            <v>486907.62000000104</v>
          </cell>
          <cell r="I32">
            <v>41.35914962366235</v>
          </cell>
          <cell r="J32">
            <v>-690359.379999999</v>
          </cell>
          <cell r="K32">
            <v>97.24246771376782</v>
          </cell>
          <cell r="L32">
            <v>-259711.44999999925</v>
          </cell>
        </row>
        <row r="33">
          <cell r="B33">
            <v>25190542</v>
          </cell>
          <cell r="C33">
            <v>23495384</v>
          </cell>
          <cell r="D33">
            <v>3509101</v>
          </cell>
          <cell r="G33">
            <v>21641643.84</v>
          </cell>
          <cell r="H33">
            <v>1544046.039999999</v>
          </cell>
          <cell r="I33">
            <v>44.001185488818905</v>
          </cell>
          <cell r="J33">
            <v>-1965054.960000001</v>
          </cell>
          <cell r="K33">
            <v>92.11019424070702</v>
          </cell>
          <cell r="L33">
            <v>-1853740.1600000001</v>
          </cell>
        </row>
        <row r="34">
          <cell r="B34">
            <v>19702576</v>
          </cell>
          <cell r="C34">
            <v>18261854</v>
          </cell>
          <cell r="D34">
            <v>2405118</v>
          </cell>
          <cell r="G34">
            <v>17700458.72</v>
          </cell>
          <cell r="H34">
            <v>1399159.3599999994</v>
          </cell>
          <cell r="I34">
            <v>58.17425007837451</v>
          </cell>
          <cell r="J34">
            <v>-1005958.6400000006</v>
          </cell>
          <cell r="K34">
            <v>96.92585823980411</v>
          </cell>
          <cell r="L34">
            <v>-561395.2800000012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33947000.87</v>
          </cell>
          <cell r="H35">
            <v>1659123.759999998</v>
          </cell>
          <cell r="I35">
            <v>27.528418773744356</v>
          </cell>
          <cell r="J35">
            <v>-4367825.240000002</v>
          </cell>
          <cell r="K35">
            <v>89.70775828200622</v>
          </cell>
          <cell r="L35">
            <v>-3894766.1300000027</v>
          </cell>
        </row>
        <row r="36">
          <cell r="B36">
            <v>4046789126</v>
          </cell>
          <cell r="C36">
            <v>3583911344</v>
          </cell>
          <cell r="D36">
            <v>431902783</v>
          </cell>
          <cell r="G36">
            <v>3312415349.8599997</v>
          </cell>
          <cell r="H36">
            <v>239333758.32999992</v>
          </cell>
          <cell r="I36">
            <v>55.41380323312247</v>
          </cell>
          <cell r="J36">
            <v>-192569024.67000002</v>
          </cell>
          <cell r="K36">
            <v>92.42458955926672</v>
          </cell>
          <cell r="L36">
            <v>-271495994.1400001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0" sqref="A4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808035536.09</v>
      </c>
      <c r="F10" s="33">
        <f>'[5]вспомогат'!H10</f>
        <v>74688890.97000003</v>
      </c>
      <c r="G10" s="34">
        <f>'[5]вспомогат'!I10</f>
        <v>72.66530183137573</v>
      </c>
      <c r="H10" s="35">
        <f>'[5]вспомогат'!J10</f>
        <v>-28095917.02999997</v>
      </c>
      <c r="I10" s="36">
        <f>'[5]вспомогат'!K10</f>
        <v>95.55970470383834</v>
      </c>
      <c r="J10" s="37">
        <f>'[5]вспомогат'!L10</f>
        <v>-37546331.90999997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1471216741.29</v>
      </c>
      <c r="F12" s="38">
        <f>'[5]вспомогат'!H11</f>
        <v>96377459.36999989</v>
      </c>
      <c r="G12" s="39">
        <f>'[5]вспомогат'!I11</f>
        <v>51.46499101287988</v>
      </c>
      <c r="H12" s="35">
        <f>'[5]вспомогат'!J11</f>
        <v>-90890540.63000011</v>
      </c>
      <c r="I12" s="36">
        <f>'[5]вспомогат'!K11</f>
        <v>91.81112044487199</v>
      </c>
      <c r="J12" s="37">
        <f>'[5]вспомогат'!L11</f>
        <v>-131221758.71000004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111634695.77</v>
      </c>
      <c r="F13" s="38">
        <f>'[5]вспомогат'!H12</f>
        <v>6848498.579999998</v>
      </c>
      <c r="G13" s="39">
        <f>'[5]вспомогат'!I12</f>
        <v>37.16902185398912</v>
      </c>
      <c r="H13" s="35">
        <f>'[5]вспомогат'!J12</f>
        <v>-11576787.420000002</v>
      </c>
      <c r="I13" s="36">
        <f>'[5]вспомогат'!K12</f>
        <v>86.39975178626855</v>
      </c>
      <c r="J13" s="37">
        <f>'[5]вспомогат'!L12</f>
        <v>-17572499.230000004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226361719.29</v>
      </c>
      <c r="F14" s="38">
        <f>'[5]вспомогат'!H13</f>
        <v>14886972.780000001</v>
      </c>
      <c r="G14" s="39">
        <f>'[5]вспомогат'!I13</f>
        <v>69.27097265473682</v>
      </c>
      <c r="H14" s="35">
        <f>'[5]вспомогат'!J13</f>
        <v>-6603952.219999999</v>
      </c>
      <c r="I14" s="36">
        <f>'[5]вспомогат'!K13</f>
        <v>92.3468795499825</v>
      </c>
      <c r="J14" s="37">
        <f>'[5]вспомогат'!L13</f>
        <v>-18759415.71000001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123269556.07</v>
      </c>
      <c r="F15" s="38">
        <f>'[5]вспомогат'!H14</f>
        <v>8039313.489999995</v>
      </c>
      <c r="G15" s="39">
        <f>'[5]вспомогат'!I14</f>
        <v>49.974100078572924</v>
      </c>
      <c r="H15" s="35">
        <f>'[5]вспомогат'!J14</f>
        <v>-8047646.510000005</v>
      </c>
      <c r="I15" s="36">
        <f>'[5]вспомогат'!K14</f>
        <v>83.58204357374699</v>
      </c>
      <c r="J15" s="37">
        <f>'[5]вспомогат'!L14</f>
        <v>-24213743.930000007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21135552.19</v>
      </c>
      <c r="F16" s="38">
        <f>'[5]вспомогат'!H15</f>
        <v>1104117.7800000012</v>
      </c>
      <c r="G16" s="39">
        <f>'[5]вспомогат'!I15</f>
        <v>38.39157102830455</v>
      </c>
      <c r="H16" s="35">
        <f>'[5]вспомогат'!J15</f>
        <v>-1771820.2199999988</v>
      </c>
      <c r="I16" s="36">
        <f>'[5]вспомогат'!K15</f>
        <v>89.36513046376227</v>
      </c>
      <c r="J16" s="37">
        <f>'[5]вспомогат'!L15</f>
        <v>-2515229.8099999987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1953618264.61</v>
      </c>
      <c r="F17" s="42">
        <f>SUM(F12:F16)</f>
        <v>127256361.99999988</v>
      </c>
      <c r="G17" s="43">
        <f>F17/D17*100</f>
        <v>51.6993120565149</v>
      </c>
      <c r="H17" s="42">
        <f>SUM(H12:H16)</f>
        <v>-118890747.00000012</v>
      </c>
      <c r="I17" s="44">
        <f>E17/C17*100</f>
        <v>90.9547667536909</v>
      </c>
      <c r="J17" s="42">
        <f>SUM(J12:J16)</f>
        <v>-194282647.39000008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25280717.28</v>
      </c>
      <c r="F18" s="46">
        <f>'[5]вспомогат'!H16</f>
        <v>1378948.3599999994</v>
      </c>
      <c r="G18" s="47">
        <f>'[5]вспомогат'!I16</f>
        <v>31.240532563414526</v>
      </c>
      <c r="H18" s="48">
        <f>'[5]вспомогат'!J16</f>
        <v>-3035023.6400000006</v>
      </c>
      <c r="I18" s="49">
        <f>'[5]вспомогат'!K16</f>
        <v>88.84623809413358</v>
      </c>
      <c r="J18" s="50">
        <f>'[5]вспомогат'!L16</f>
        <v>-3173742.719999999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79893835.35</v>
      </c>
      <c r="F19" s="38">
        <f>'[5]вспомогат'!H17</f>
        <v>5643213.679999992</v>
      </c>
      <c r="G19" s="39">
        <f>'[5]вспомогат'!I17</f>
        <v>31.807988705350542</v>
      </c>
      <c r="H19" s="35">
        <f>'[5]вспомогат'!J17</f>
        <v>-12098284.320000008</v>
      </c>
      <c r="I19" s="36">
        <f>'[5]вспомогат'!K17</f>
        <v>87.6218071094516</v>
      </c>
      <c r="J19" s="37">
        <f>'[5]вспомогат'!L17</f>
        <v>-11286474.650000006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7556052.91</v>
      </c>
      <c r="F20" s="38">
        <f>'[5]вспомогат'!H18</f>
        <v>359916.0800000001</v>
      </c>
      <c r="G20" s="39">
        <f>'[5]вспомогат'!I18</f>
        <v>28.521465425904964</v>
      </c>
      <c r="H20" s="35">
        <f>'[5]вспомогат'!J18</f>
        <v>-901996.9199999999</v>
      </c>
      <c r="I20" s="36">
        <f>'[5]вспомогат'!K18</f>
        <v>92.26094021982273</v>
      </c>
      <c r="J20" s="37">
        <f>'[5]вспомогат'!L18</f>
        <v>-633819.0899999999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17389562.58</v>
      </c>
      <c r="F21" s="38">
        <f>'[5]вспомогат'!H19</f>
        <v>1218209.2799999975</v>
      </c>
      <c r="G21" s="39">
        <f>'[5]вспомогат'!I19</f>
        <v>50.3238797424586</v>
      </c>
      <c r="H21" s="35">
        <f>'[5]вспомогат'!J19</f>
        <v>-1202528.7200000025</v>
      </c>
      <c r="I21" s="36">
        <f>'[5]вспомогат'!K19</f>
        <v>93.83543721021036</v>
      </c>
      <c r="J21" s="37">
        <f>'[5]вспомогат'!L19</f>
        <v>-1142415.4200000018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37688883.72</v>
      </c>
      <c r="F22" s="38">
        <f>'[5]вспомогат'!H20</f>
        <v>2675983.1499999985</v>
      </c>
      <c r="G22" s="39">
        <f>'[5]вспомогат'!I20</f>
        <v>50.66648143116667</v>
      </c>
      <c r="H22" s="35">
        <f>'[5]вспомогат'!J20</f>
        <v>-2605581.8500000015</v>
      </c>
      <c r="I22" s="36">
        <f>'[5]вспомогат'!K20</f>
        <v>94.06028217273258</v>
      </c>
      <c r="J22" s="37">
        <f>'[5]вспомогат'!L20</f>
        <v>-2379977.280000001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27177980.1</v>
      </c>
      <c r="F23" s="38">
        <f>'[5]вспомогат'!H21</f>
        <v>1644768.960000001</v>
      </c>
      <c r="G23" s="39">
        <f>'[5]вспомогат'!I21</f>
        <v>59.90800771155327</v>
      </c>
      <c r="H23" s="35">
        <f>'[5]вспомогат'!J21</f>
        <v>-1100722.039999999</v>
      </c>
      <c r="I23" s="36">
        <f>'[5]вспомогат'!K21</f>
        <v>97.01948519520055</v>
      </c>
      <c r="J23" s="37">
        <f>'[5]вспомогат'!L21</f>
        <v>-834928.8999999985</v>
      </c>
    </row>
    <row r="24" spans="1:10" ht="12.75">
      <c r="A24" s="32" t="s">
        <v>26</v>
      </c>
      <c r="B24" s="33">
        <f>'[5]вспомогат'!B22</f>
        <v>42847819</v>
      </c>
      <c r="C24" s="33">
        <f>'[5]вспомогат'!C22</f>
        <v>39858266</v>
      </c>
      <c r="D24" s="38">
        <f>'[5]вспомогат'!D22</f>
        <v>6066793</v>
      </c>
      <c r="E24" s="33">
        <f>'[5]вспомогат'!G22</f>
        <v>36820469.45</v>
      </c>
      <c r="F24" s="38">
        <f>'[5]вспомогат'!H22</f>
        <v>3570986.7700000033</v>
      </c>
      <c r="G24" s="39">
        <f>'[5]вспомогат'!I22</f>
        <v>58.86119354987064</v>
      </c>
      <c r="H24" s="35">
        <f>'[5]вспомогат'!J22</f>
        <v>-2495806.2299999967</v>
      </c>
      <c r="I24" s="36">
        <f>'[5]вспомогат'!K22</f>
        <v>92.37850299358232</v>
      </c>
      <c r="J24" s="37">
        <f>'[5]вспомогат'!L22</f>
        <v>-3037796.549999997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19933293.31</v>
      </c>
      <c r="F25" s="38">
        <f>'[5]вспомогат'!H23</f>
        <v>1091382.6899999976</v>
      </c>
      <c r="G25" s="39">
        <f>'[5]вспомогат'!I23</f>
        <v>48.28434728826476</v>
      </c>
      <c r="H25" s="35">
        <f>'[5]вспомогат'!J23</f>
        <v>-1168941.3100000024</v>
      </c>
      <c r="I25" s="36">
        <f>'[5]вспомогат'!K23</f>
        <v>97.84345704272563</v>
      </c>
      <c r="J25" s="37">
        <f>'[5]вспомогат'!L23</f>
        <v>-439344.69000000134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24043401.29</v>
      </c>
      <c r="F26" s="38">
        <f>'[5]вспомогат'!H24</f>
        <v>2231827.5299999975</v>
      </c>
      <c r="G26" s="39">
        <f>'[5]вспомогат'!I24</f>
        <v>84.07536062527961</v>
      </c>
      <c r="H26" s="35">
        <f>'[5]вспомогат'!J24</f>
        <v>-422728.47000000253</v>
      </c>
      <c r="I26" s="36">
        <f>'[5]вспомогат'!K24</f>
        <v>109.25382735311561</v>
      </c>
      <c r="J26" s="37">
        <f>'[5]вспомогат'!L24</f>
        <v>2036482.289999999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29383953.32</v>
      </c>
      <c r="F27" s="38">
        <f>'[5]вспомогат'!H25</f>
        <v>1814097.8599999994</v>
      </c>
      <c r="G27" s="39">
        <f>'[5]вспомогат'!I25</f>
        <v>49.93250557375243</v>
      </c>
      <c r="H27" s="35">
        <f>'[5]вспомогат'!J25</f>
        <v>-1819002.1400000006</v>
      </c>
      <c r="I27" s="36">
        <f>'[5]вспомогат'!K25</f>
        <v>99.12425591330056</v>
      </c>
      <c r="J27" s="37">
        <f>'[5]вспомогат'!L25</f>
        <v>-259601.6799999997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19218048.2</v>
      </c>
      <c r="F28" s="38">
        <f>'[5]вспомогат'!H26</f>
        <v>1199164.3000000007</v>
      </c>
      <c r="G28" s="39">
        <f>'[5]вспомогат'!I26</f>
        <v>62.560839775938746</v>
      </c>
      <c r="H28" s="35">
        <f>'[5]вспомогат'!J26</f>
        <v>-717632.6999999993</v>
      </c>
      <c r="I28" s="36">
        <f>'[5]вспомогат'!K26</f>
        <v>100.00969599324736</v>
      </c>
      <c r="J28" s="37">
        <f>'[5]вспомогат'!L26</f>
        <v>1863.199999999255</v>
      </c>
    </row>
    <row r="29" spans="1:10" ht="12.75">
      <c r="A29" s="32" t="s">
        <v>31</v>
      </c>
      <c r="B29" s="33">
        <f>'[5]вспомогат'!B27</f>
        <v>17478473</v>
      </c>
      <c r="C29" s="33">
        <f>'[5]вспомогат'!C27</f>
        <v>16328720</v>
      </c>
      <c r="D29" s="38">
        <f>'[5]вспомогат'!D27</f>
        <v>2041072</v>
      </c>
      <c r="E29" s="33">
        <f>'[5]вспомогат'!G27</f>
        <v>15757157.77</v>
      </c>
      <c r="F29" s="38">
        <f>'[5]вспомогат'!H27</f>
        <v>1048159.3300000001</v>
      </c>
      <c r="G29" s="39">
        <f>'[5]вспомогат'!I27</f>
        <v>51.35337361935297</v>
      </c>
      <c r="H29" s="35">
        <f>'[5]вспомогат'!J27</f>
        <v>-992912.6699999999</v>
      </c>
      <c r="I29" s="36">
        <f>'[5]вспомогат'!K27</f>
        <v>96.49965073808602</v>
      </c>
      <c r="J29" s="37">
        <f>'[5]вспомогат'!L27</f>
        <v>-571562.2300000004</v>
      </c>
    </row>
    <row r="30" spans="1:10" ht="12.75">
      <c r="A30" s="32" t="s">
        <v>32</v>
      </c>
      <c r="B30" s="33">
        <f>'[5]вспомогат'!B28</f>
        <v>32131441</v>
      </c>
      <c r="C30" s="33">
        <f>'[5]вспомогат'!C28</f>
        <v>30835121</v>
      </c>
      <c r="D30" s="38">
        <f>'[5]вспомогат'!D28</f>
        <v>2645509</v>
      </c>
      <c r="E30" s="33">
        <f>'[5]вспомогат'!G28</f>
        <v>27576658.13</v>
      </c>
      <c r="F30" s="38">
        <f>'[5]вспомогат'!H28</f>
        <v>1800263.1899999976</v>
      </c>
      <c r="G30" s="39">
        <f>'[5]вспомогат'!I28</f>
        <v>68.04978512641604</v>
      </c>
      <c r="H30" s="35">
        <f>'[5]вспомогат'!J28</f>
        <v>-845245.8100000024</v>
      </c>
      <c r="I30" s="36">
        <f>'[5]вспомогат'!K28</f>
        <v>89.43262499278013</v>
      </c>
      <c r="J30" s="37">
        <f>'[5]вспомогат'!L28</f>
        <v>-3258462.870000001</v>
      </c>
    </row>
    <row r="31" spans="1:10" ht="12.75">
      <c r="A31" s="32" t="s">
        <v>33</v>
      </c>
      <c r="B31" s="33">
        <f>'[5]вспомогат'!B29</f>
        <v>64112252</v>
      </c>
      <c r="C31" s="33">
        <f>'[5]вспомогат'!C29</f>
        <v>57981251</v>
      </c>
      <c r="D31" s="38">
        <f>'[5]вспомогат'!D29</f>
        <v>7388528</v>
      </c>
      <c r="E31" s="33">
        <f>'[5]вспомогат'!G29</f>
        <v>53574562.18</v>
      </c>
      <c r="F31" s="38">
        <f>'[5]вспомогат'!H29</f>
        <v>3528859.1000000015</v>
      </c>
      <c r="G31" s="39">
        <f>'[5]вспомогат'!I29</f>
        <v>47.76132810216056</v>
      </c>
      <c r="H31" s="35">
        <f>'[5]вспомогат'!J29</f>
        <v>-3859668.8999999985</v>
      </c>
      <c r="I31" s="36">
        <f>'[5]вспомогат'!K29</f>
        <v>92.39980382624032</v>
      </c>
      <c r="J31" s="37">
        <f>'[5]вспомогат'!L29</f>
        <v>-4406688.82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22591837.56</v>
      </c>
      <c r="F32" s="38">
        <f>'[5]вспомогат'!H30</f>
        <v>1437165.2399999984</v>
      </c>
      <c r="G32" s="39">
        <f>'[5]вспомогат'!I30</f>
        <v>34.00501664208661</v>
      </c>
      <c r="H32" s="35">
        <f>'[5]вспомогат'!J30</f>
        <v>-2789167.7600000016</v>
      </c>
      <c r="I32" s="36">
        <f>'[5]вспомогат'!K30</f>
        <v>91.64954571445435</v>
      </c>
      <c r="J32" s="37">
        <f>'[5]вспомогат'!L30</f>
        <v>-2058407.4400000013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26080013</v>
      </c>
      <c r="D33" s="38">
        <f>'[5]вспомогат'!D31</f>
        <v>3154242</v>
      </c>
      <c r="E33" s="33">
        <f>'[5]вспомогат'!G31</f>
        <v>24427488.03</v>
      </c>
      <c r="F33" s="38">
        <f>'[5]вспомогат'!H31</f>
        <v>1656323.0600000024</v>
      </c>
      <c r="G33" s="39">
        <f>'[5]вспомогат'!I31</f>
        <v>52.51096967195296</v>
      </c>
      <c r="H33" s="35">
        <f>'[5]вспомогат'!J31</f>
        <v>-1497918.9399999976</v>
      </c>
      <c r="I33" s="36">
        <f>'[5]вспомогат'!K31</f>
        <v>93.66363440846445</v>
      </c>
      <c r="J33" s="37">
        <f>'[5]вспомогат'!L31</f>
        <v>-1652524.9699999988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9158544.55</v>
      </c>
      <c r="F34" s="38">
        <f>'[5]вспомогат'!H32</f>
        <v>486907.62000000104</v>
      </c>
      <c r="G34" s="39">
        <f>'[5]вспомогат'!I32</f>
        <v>41.35914962366235</v>
      </c>
      <c r="H34" s="35">
        <f>'[5]вспомогат'!J32</f>
        <v>-690359.379999999</v>
      </c>
      <c r="I34" s="36">
        <f>'[5]вспомогат'!K32</f>
        <v>97.24246771376782</v>
      </c>
      <c r="J34" s="37">
        <f>'[5]вспомогат'!L32</f>
        <v>-259711.44999999925</v>
      </c>
    </row>
    <row r="35" spans="1:10" ht="12.75">
      <c r="A35" s="32" t="s">
        <v>37</v>
      </c>
      <c r="B35" s="33">
        <f>'[5]вспомогат'!B33</f>
        <v>25190542</v>
      </c>
      <c r="C35" s="33">
        <f>'[5]вспомогат'!C33</f>
        <v>23495384</v>
      </c>
      <c r="D35" s="38">
        <f>'[5]вспомогат'!D33</f>
        <v>3509101</v>
      </c>
      <c r="E35" s="33">
        <f>'[5]вспомогат'!G33</f>
        <v>21641643.84</v>
      </c>
      <c r="F35" s="38">
        <f>'[5]вспомогат'!H33</f>
        <v>1544046.039999999</v>
      </c>
      <c r="G35" s="39">
        <f>'[5]вспомогат'!I33</f>
        <v>44.001185488818905</v>
      </c>
      <c r="H35" s="35">
        <f>'[5]вспомогат'!J33</f>
        <v>-1965054.960000001</v>
      </c>
      <c r="I35" s="36">
        <f>'[5]вспомогат'!K33</f>
        <v>92.11019424070702</v>
      </c>
      <c r="J35" s="37">
        <f>'[5]вспомогат'!L33</f>
        <v>-1853740.1600000001</v>
      </c>
    </row>
    <row r="36" spans="1:10" ht="12.75">
      <c r="A36" s="32" t="s">
        <v>38</v>
      </c>
      <c r="B36" s="33">
        <f>'[5]вспомогат'!B34</f>
        <v>19702576</v>
      </c>
      <c r="C36" s="33">
        <f>'[5]вспомогат'!C34</f>
        <v>18261854</v>
      </c>
      <c r="D36" s="38">
        <f>'[5]вспомогат'!D34</f>
        <v>2405118</v>
      </c>
      <c r="E36" s="33">
        <f>'[5]вспомогат'!G34</f>
        <v>17700458.72</v>
      </c>
      <c r="F36" s="38">
        <f>'[5]вспомогат'!H34</f>
        <v>1399159.3599999994</v>
      </c>
      <c r="G36" s="39">
        <f>'[5]вспомогат'!I34</f>
        <v>58.17425007837451</v>
      </c>
      <c r="H36" s="35">
        <f>'[5]вспомогат'!J34</f>
        <v>-1005958.6400000006</v>
      </c>
      <c r="I36" s="36">
        <f>'[5]вспомогат'!K34</f>
        <v>96.92585823980411</v>
      </c>
      <c r="J36" s="37">
        <f>'[5]вспомогат'!L34</f>
        <v>-561395.2800000012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33947000.87</v>
      </c>
      <c r="F37" s="38">
        <f>'[5]вспомогат'!H35</f>
        <v>1659123.759999998</v>
      </c>
      <c r="G37" s="39">
        <f>'[5]вспомогат'!I35</f>
        <v>27.528418773744356</v>
      </c>
      <c r="H37" s="35">
        <f>'[5]вспомогат'!J35</f>
        <v>-4367825.240000002</v>
      </c>
      <c r="I37" s="36">
        <f>'[5]вспомогат'!K35</f>
        <v>89.70775828200622</v>
      </c>
      <c r="J37" s="37">
        <f>'[5]вспомогат'!L35</f>
        <v>-3894766.1300000027</v>
      </c>
    </row>
    <row r="38" spans="1:10" ht="18.75" customHeight="1">
      <c r="A38" s="51" t="s">
        <v>40</v>
      </c>
      <c r="B38" s="42">
        <f>SUM(B18:B37)</f>
        <v>637899006</v>
      </c>
      <c r="C38" s="42">
        <f>SUM(C18:C37)</f>
        <v>590428564</v>
      </c>
      <c r="D38" s="42">
        <f>SUM(D18:D37)</f>
        <v>82970866</v>
      </c>
      <c r="E38" s="42">
        <f>SUM(E18:E37)</f>
        <v>550761549.16</v>
      </c>
      <c r="F38" s="42">
        <f>SUM(F18:F37)</f>
        <v>37388505.359999985</v>
      </c>
      <c r="G38" s="43">
        <f>F38/D38*100</f>
        <v>45.06220937840999</v>
      </c>
      <c r="H38" s="42">
        <f>SUM(H18:H37)</f>
        <v>-45582360.640000015</v>
      </c>
      <c r="I38" s="44">
        <f>E38/C38*100</f>
        <v>93.2816572133187</v>
      </c>
      <c r="J38" s="42">
        <f>SUM(J18:J37)</f>
        <v>-39667014.84000001</v>
      </c>
    </row>
    <row r="39" spans="1:10" ht="20.25" customHeight="1">
      <c r="A39" s="52" t="s">
        <v>41</v>
      </c>
      <c r="B39" s="53">
        <f>'[5]вспомогат'!B36</f>
        <v>4046789126</v>
      </c>
      <c r="C39" s="53">
        <f>'[5]вспомогат'!C36</f>
        <v>3583911344</v>
      </c>
      <c r="D39" s="53">
        <f>'[5]вспомогат'!D36</f>
        <v>431902783</v>
      </c>
      <c r="E39" s="53">
        <f>'[5]вспомогат'!G36</f>
        <v>3312415349.8599997</v>
      </c>
      <c r="F39" s="53">
        <f>'[5]вспомогат'!H36</f>
        <v>239333758.32999992</v>
      </c>
      <c r="G39" s="54">
        <f>'[5]вспомогат'!I36</f>
        <v>55.41380323312247</v>
      </c>
      <c r="H39" s="53">
        <f>'[5]вспомогат'!J36</f>
        <v>-192569024.67000002</v>
      </c>
      <c r="I39" s="54">
        <f>'[5]вспомогат'!K36</f>
        <v>92.42458955926672</v>
      </c>
      <c r="J39" s="53">
        <f>'[5]вспомогат'!L36</f>
        <v>-271495994.1400001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2013-11-25T05:43:34Z</dcterms:created>
  <dcterms:modified xsi:type="dcterms:W3CDTF">2013-11-25T05:44:02Z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