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<sst xmlns="http://schemas.openxmlformats.org/spreadsheetml/2006/main" count="47" uniqueCount="42">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</sst>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13.09.2012</v>
          </cell>
        </row>
        <row r="6">
          <cell r="G6" t="str">
            <v>Фактично надійшло на 13.09.2012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585416604.53</v>
          </cell>
          <cell r="H10">
            <v>29504144.53999996</v>
          </cell>
          <cell r="I10">
            <v>42.135035873300126</v>
          </cell>
          <cell r="J10">
            <v>-40518685.46000004</v>
          </cell>
          <cell r="K10">
            <v>95.40398776542933</v>
          </cell>
          <cell r="L10">
            <v>-28201985.47000003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1138814657.43</v>
          </cell>
          <cell r="H11">
            <v>56253943.76999998</v>
          </cell>
          <cell r="I11">
            <v>38.04955346145494</v>
          </cell>
          <cell r="J11">
            <v>-91589956.23000002</v>
          </cell>
          <cell r="K11">
            <v>93.89783699123146</v>
          </cell>
          <cell r="L11">
            <v>-74008442.56999993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86027214.86</v>
          </cell>
          <cell r="H12">
            <v>2958134.9899999946</v>
          </cell>
          <cell r="I12">
            <v>24.979712214420477</v>
          </cell>
          <cell r="J12">
            <v>-8884015.010000005</v>
          </cell>
          <cell r="K12">
            <v>87.18568152541675</v>
          </cell>
          <cell r="L12">
            <v>-12644050.14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164572581.05</v>
          </cell>
          <cell r="H13">
            <v>8906698.25</v>
          </cell>
          <cell r="I13">
            <v>43.79684582201209</v>
          </cell>
          <cell r="J13">
            <v>-11429693.75</v>
          </cell>
          <cell r="K13">
            <v>93.53515359917081</v>
          </cell>
          <cell r="L13">
            <v>-11374722.949999988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96599511.21</v>
          </cell>
          <cell r="H14">
            <v>3708734.6599999964</v>
          </cell>
          <cell r="I14">
            <v>29.856420193368134</v>
          </cell>
          <cell r="J14">
            <v>-8713165.340000004</v>
          </cell>
          <cell r="K14">
            <v>93.42113727754341</v>
          </cell>
          <cell r="L14">
            <v>-6802688.790000007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15850134.38</v>
          </cell>
          <cell r="H15">
            <v>488035.48000000045</v>
          </cell>
          <cell r="I15">
            <v>20.48279989591467</v>
          </cell>
          <cell r="J15">
            <v>-1894624.5199999996</v>
          </cell>
          <cell r="K15">
            <v>89.32541779707918</v>
          </cell>
          <cell r="L15">
            <v>-1894125.6199999992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17313099.69</v>
          </cell>
          <cell r="H16">
            <v>1686365.9000000022</v>
          </cell>
          <cell r="I16">
            <v>48.94635499886084</v>
          </cell>
          <cell r="J16">
            <v>-1758969.0999999978</v>
          </cell>
          <cell r="K16">
            <v>103.481290005527</v>
          </cell>
          <cell r="L16">
            <v>582442.6900000013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57207861.33</v>
          </cell>
          <cell r="H17">
            <v>3031551.2299999967</v>
          </cell>
          <cell r="I17">
            <v>37.30000087357915</v>
          </cell>
          <cell r="J17">
            <v>-5095931.770000003</v>
          </cell>
          <cell r="K17">
            <v>92.75070955486214</v>
          </cell>
          <cell r="L17">
            <v>-4471301.670000002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5668627.73</v>
          </cell>
          <cell r="H18">
            <v>239535.1400000006</v>
          </cell>
          <cell r="I18">
            <v>30.608937776494326</v>
          </cell>
          <cell r="J18">
            <v>-543030.8599999994</v>
          </cell>
          <cell r="K18">
            <v>100.5275824374991</v>
          </cell>
          <cell r="L18">
            <v>29749.730000000447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13319532.61</v>
          </cell>
          <cell r="H19">
            <v>432962.1499999985</v>
          </cell>
          <cell r="I19">
            <v>28.240277939936124</v>
          </cell>
          <cell r="J19">
            <v>-1100174.8500000015</v>
          </cell>
          <cell r="K19">
            <v>105.42858826562383</v>
          </cell>
          <cell r="L19">
            <v>685831.6099999994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27318635.69</v>
          </cell>
          <cell r="H20">
            <v>1429179.6100000031</v>
          </cell>
          <cell r="I20">
            <v>36.31608582630954</v>
          </cell>
          <cell r="J20">
            <v>-2506210.389999997</v>
          </cell>
          <cell r="K20">
            <v>97.20956432603738</v>
          </cell>
          <cell r="L20">
            <v>-784191.3099999987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18929694.1</v>
          </cell>
          <cell r="H21">
            <v>834300.8200000003</v>
          </cell>
          <cell r="I21">
            <v>25.94987135495334</v>
          </cell>
          <cell r="J21">
            <v>-2380747.1799999997</v>
          </cell>
          <cell r="K21">
            <v>99.51460010018913</v>
          </cell>
          <cell r="L21">
            <v>-92332.89999999851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27153223.64</v>
          </cell>
          <cell r="H22">
            <v>763178.1000000015</v>
          </cell>
          <cell r="I22">
            <v>23.28437129020541</v>
          </cell>
          <cell r="J22">
            <v>-2514462.8999999985</v>
          </cell>
          <cell r="K22">
            <v>99.31169127042683</v>
          </cell>
          <cell r="L22">
            <v>-188193.3599999994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13903171.12</v>
          </cell>
          <cell r="H23">
            <v>336982.4299999997</v>
          </cell>
          <cell r="I23">
            <v>17.82900353424192</v>
          </cell>
          <cell r="J23">
            <v>-1553097.5700000003</v>
          </cell>
          <cell r="K23">
            <v>94.77488307685532</v>
          </cell>
          <cell r="L23">
            <v>-766507.8800000008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16120227.96</v>
          </cell>
          <cell r="H24">
            <v>704894.1500000004</v>
          </cell>
          <cell r="I24">
            <v>36.623376184788285</v>
          </cell>
          <cell r="J24">
            <v>-1219816.8499999996</v>
          </cell>
          <cell r="K24">
            <v>119.43292950459892</v>
          </cell>
          <cell r="L24">
            <v>2622921.960000001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20455871.32</v>
          </cell>
          <cell r="H25">
            <v>773529.629999999</v>
          </cell>
          <cell r="I25">
            <v>32.43059259554286</v>
          </cell>
          <cell r="J25">
            <v>-1611655.370000001</v>
          </cell>
          <cell r="K25">
            <v>104.1045858674082</v>
          </cell>
          <cell r="L25">
            <v>806524.3200000003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12951661.1</v>
          </cell>
          <cell r="H26">
            <v>648880.9499999993</v>
          </cell>
          <cell r="I26">
            <v>32.42841700300452</v>
          </cell>
          <cell r="J26">
            <v>-1352083.0500000007</v>
          </cell>
          <cell r="K26">
            <v>95.73711859657183</v>
          </cell>
          <cell r="L26">
            <v>-576697.9000000004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10428330.16</v>
          </cell>
          <cell r="H27">
            <v>499865.1699999999</v>
          </cell>
          <cell r="I27">
            <v>31.03721247908303</v>
          </cell>
          <cell r="J27">
            <v>-1110669.83</v>
          </cell>
          <cell r="K27">
            <v>98.35401041153833</v>
          </cell>
          <cell r="L27">
            <v>-174521.83999999985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19435244.88</v>
          </cell>
          <cell r="H28">
            <v>738954.5099999979</v>
          </cell>
          <cell r="I28">
            <v>26.640895751615062</v>
          </cell>
          <cell r="J28">
            <v>-2034805.490000002</v>
          </cell>
          <cell r="K28">
            <v>96.34274882847255</v>
          </cell>
          <cell r="L28">
            <v>-737778.120000001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40003865.07</v>
          </cell>
          <cell r="H29">
            <v>1912239.3100000024</v>
          </cell>
          <cell r="I29">
            <v>36.940412834723396</v>
          </cell>
          <cell r="J29">
            <v>-3264311.6899999976</v>
          </cell>
          <cell r="K29">
            <v>106.21126403406419</v>
          </cell>
          <cell r="L29">
            <v>2339437.0700000003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16323507.51</v>
          </cell>
          <cell r="H30">
            <v>586634.6899999995</v>
          </cell>
          <cell r="I30">
            <v>26.010458991389456</v>
          </cell>
          <cell r="J30">
            <v>-1668745.3100000005</v>
          </cell>
          <cell r="K30">
            <v>99.46505459439865</v>
          </cell>
          <cell r="L30">
            <v>-87791.49000000022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17277723.99</v>
          </cell>
          <cell r="H31">
            <v>842561.129999999</v>
          </cell>
          <cell r="I31">
            <v>32.12551911834903</v>
          </cell>
          <cell r="J31">
            <v>-1780154.870000001</v>
          </cell>
          <cell r="K31">
            <v>97.08408201314178</v>
          </cell>
          <cell r="L31">
            <v>-518936.01000000164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6644696.29</v>
          </cell>
          <cell r="H32">
            <v>759316.6299999999</v>
          </cell>
          <cell r="I32">
            <v>78.20951512810608</v>
          </cell>
          <cell r="J32">
            <v>-211558.3700000001</v>
          </cell>
          <cell r="K32">
            <v>115.82191457756448</v>
          </cell>
          <cell r="L32">
            <v>907702.29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15713226.13</v>
          </cell>
          <cell r="H33">
            <v>649796.4800000004</v>
          </cell>
          <cell r="I33">
            <v>31.884340376254944</v>
          </cell>
          <cell r="J33">
            <v>-1388183.5199999996</v>
          </cell>
          <cell r="K33">
            <v>101.38571253070143</v>
          </cell>
          <cell r="L33">
            <v>214764.13000000082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12047084.89</v>
          </cell>
          <cell r="H34">
            <v>641865.5600000005</v>
          </cell>
          <cell r="I34">
            <v>44.14259531674136</v>
          </cell>
          <cell r="J34">
            <v>-812207.4399999995</v>
          </cell>
          <cell r="K34">
            <v>110.56543528764571</v>
          </cell>
          <cell r="L34">
            <v>1151197.8900000006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25359653.39</v>
          </cell>
          <cell r="H35">
            <v>876041.7100000009</v>
          </cell>
          <cell r="I35">
            <v>24.336851266970072</v>
          </cell>
          <cell r="J35">
            <v>-2723609.289999999</v>
          </cell>
          <cell r="K35">
            <v>98.97473260748009</v>
          </cell>
          <cell r="L35">
            <v>-262697.6099999994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2480855642.06</v>
          </cell>
          <cell r="H36">
            <v>120208326.98999992</v>
          </cell>
          <cell r="I36">
            <v>37.58049926724195</v>
          </cell>
          <cell r="J36">
            <v>-199660566.0100001</v>
          </cell>
          <cell r="K36">
            <v>94.8664949936202</v>
          </cell>
          <cell r="L36">
            <v>-134246393.94000003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613618590</v>
      </c>
      <c r="D10" s="33">
        <f>'[5]вспомогат'!D10</f>
        <v>70022830</v>
      </c>
      <c r="E10" s="33">
        <f>'[5]вспомогат'!G10</f>
        <v>585416604.53</v>
      </c>
      <c r="F10" s="33">
        <f>'[5]вспомогат'!H10</f>
        <v>29504144.53999996</v>
      </c>
      <c r="G10" s="34">
        <f>'[5]вспомогат'!I10</f>
        <v>42.135035873300126</v>
      </c>
      <c r="H10" s="35">
        <f>'[5]вспомогат'!J10</f>
        <v>-40518685.46000004</v>
      </c>
      <c r="I10" s="36">
        <f>'[5]вспомогат'!K10</f>
        <v>95.40398776542933</v>
      </c>
      <c r="J10" s="37">
        <f>'[5]вспомогат'!L10</f>
        <v>-28201985.47000003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1212823100</v>
      </c>
      <c r="D12" s="38">
        <f>'[5]вспомогат'!D11</f>
        <v>147843900</v>
      </c>
      <c r="E12" s="33">
        <f>'[5]вспомогат'!G11</f>
        <v>1138814657.43</v>
      </c>
      <c r="F12" s="38">
        <f>'[5]вспомогат'!H11</f>
        <v>56253943.76999998</v>
      </c>
      <c r="G12" s="39">
        <f>'[5]вспомогат'!I11</f>
        <v>38.04955346145494</v>
      </c>
      <c r="H12" s="35">
        <f>'[5]вспомогат'!J11</f>
        <v>-91589956.23000002</v>
      </c>
      <c r="I12" s="36">
        <f>'[5]вспомогат'!K11</f>
        <v>93.89783699123146</v>
      </c>
      <c r="J12" s="37">
        <f>'[5]вспомогат'!L11</f>
        <v>-74008442.56999993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98671265</v>
      </c>
      <c r="D13" s="38">
        <f>'[5]вспомогат'!D12</f>
        <v>11842150</v>
      </c>
      <c r="E13" s="33">
        <f>'[5]вспомогат'!G12</f>
        <v>86027214.86</v>
      </c>
      <c r="F13" s="38">
        <f>'[5]вспомогат'!H12</f>
        <v>2958134.9899999946</v>
      </c>
      <c r="G13" s="39">
        <f>'[5]вспомогат'!I12</f>
        <v>24.979712214420477</v>
      </c>
      <c r="H13" s="35">
        <f>'[5]вспомогат'!J12</f>
        <v>-8884015.010000005</v>
      </c>
      <c r="I13" s="36">
        <f>'[5]вспомогат'!K12</f>
        <v>87.18568152541675</v>
      </c>
      <c r="J13" s="37">
        <f>'[5]вспомогат'!L12</f>
        <v>-12644050.14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175947304</v>
      </c>
      <c r="D14" s="38">
        <f>'[5]вспомогат'!D13</f>
        <v>20336392</v>
      </c>
      <c r="E14" s="33">
        <f>'[5]вспомогат'!G13</f>
        <v>164572581.05</v>
      </c>
      <c r="F14" s="38">
        <f>'[5]вспомогат'!H13</f>
        <v>8906698.25</v>
      </c>
      <c r="G14" s="39">
        <f>'[5]вспомогат'!I13</f>
        <v>43.79684582201209</v>
      </c>
      <c r="H14" s="35">
        <f>'[5]вспомогат'!J13</f>
        <v>-11429693.75</v>
      </c>
      <c r="I14" s="36">
        <f>'[5]вспомогат'!K13</f>
        <v>93.53515359917081</v>
      </c>
      <c r="J14" s="37">
        <f>'[5]вспомогат'!L13</f>
        <v>-11374722.949999988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103402200</v>
      </c>
      <c r="D15" s="38">
        <f>'[5]вспомогат'!D14</f>
        <v>12421900</v>
      </c>
      <c r="E15" s="33">
        <f>'[5]вспомогат'!G14</f>
        <v>96599511.21</v>
      </c>
      <c r="F15" s="38">
        <f>'[5]вспомогат'!H14</f>
        <v>3708734.6599999964</v>
      </c>
      <c r="G15" s="39">
        <f>'[5]вспомогат'!I14</f>
        <v>29.856420193368134</v>
      </c>
      <c r="H15" s="35">
        <f>'[5]вспомогат'!J14</f>
        <v>-8713165.340000004</v>
      </c>
      <c r="I15" s="36">
        <f>'[5]вспомогат'!K14</f>
        <v>93.42113727754341</v>
      </c>
      <c r="J15" s="37">
        <f>'[5]вспомогат'!L14</f>
        <v>-6802688.790000007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17744260</v>
      </c>
      <c r="D16" s="38">
        <f>'[5]вспомогат'!D15</f>
        <v>2382660</v>
      </c>
      <c r="E16" s="33">
        <f>'[5]вспомогат'!G15</f>
        <v>15850134.38</v>
      </c>
      <c r="F16" s="38">
        <f>'[5]вспомогат'!H15</f>
        <v>488035.48000000045</v>
      </c>
      <c r="G16" s="39">
        <f>'[5]вспомогат'!I15</f>
        <v>20.48279989591467</v>
      </c>
      <c r="H16" s="35">
        <f>'[5]вспомогат'!J15</f>
        <v>-1894624.5199999996</v>
      </c>
      <c r="I16" s="36">
        <f>'[5]вспомогат'!K15</f>
        <v>89.32541779707918</v>
      </c>
      <c r="J16" s="37">
        <f>'[5]вспомогат'!L15</f>
        <v>-1894125.6199999992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1501864098.93</v>
      </c>
      <c r="F17" s="42">
        <f>SUM(F12:F16)</f>
        <v>72315547.14999998</v>
      </c>
      <c r="G17" s="43">
        <f>F17/D17*100</f>
        <v>37.11782576729276</v>
      </c>
      <c r="H17" s="42">
        <f>SUM(H12:H16)</f>
        <v>-122511454.85000002</v>
      </c>
      <c r="I17" s="44">
        <f>E17/C17*100</f>
        <v>93.36536008528508</v>
      </c>
      <c r="J17" s="42">
        <f>SUM(J12:J16)</f>
        <v>-106724030.06999993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16730657</v>
      </c>
      <c r="D18" s="46">
        <f>'[5]вспомогат'!D16</f>
        <v>3445335</v>
      </c>
      <c r="E18" s="45">
        <f>'[5]вспомогат'!G16</f>
        <v>17313099.69</v>
      </c>
      <c r="F18" s="46">
        <f>'[5]вспомогат'!H16</f>
        <v>1686365.9000000022</v>
      </c>
      <c r="G18" s="47">
        <f>'[5]вспомогат'!I16</f>
        <v>48.94635499886084</v>
      </c>
      <c r="H18" s="48">
        <f>'[5]вспомогат'!J16</f>
        <v>-1758969.0999999978</v>
      </c>
      <c r="I18" s="49">
        <f>'[5]вспомогат'!K16</f>
        <v>103.481290005527</v>
      </c>
      <c r="J18" s="50">
        <f>'[5]вспомогат'!L16</f>
        <v>582442.6900000013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61679163</v>
      </c>
      <c r="D19" s="38">
        <f>'[5]вспомогат'!D17</f>
        <v>8127483</v>
      </c>
      <c r="E19" s="33">
        <f>'[5]вспомогат'!G17</f>
        <v>57207861.33</v>
      </c>
      <c r="F19" s="38">
        <f>'[5]вспомогат'!H17</f>
        <v>3031551.2299999967</v>
      </c>
      <c r="G19" s="39">
        <f>'[5]вспомогат'!I17</f>
        <v>37.30000087357915</v>
      </c>
      <c r="H19" s="35">
        <f>'[5]вспомогат'!J17</f>
        <v>-5095931.770000003</v>
      </c>
      <c r="I19" s="36">
        <f>'[5]вспомогат'!K17</f>
        <v>92.75070955486214</v>
      </c>
      <c r="J19" s="37">
        <f>'[5]вспомогат'!L17</f>
        <v>-4471301.670000002</v>
      </c>
    </row>
    <row r="20" spans="1:10" ht="12.75">
      <c r="A20" s="32" t="s">
        <v>22</v>
      </c>
      <c r="B20" s="33">
        <f>'[5]вспомогат'!B18</f>
        <v>8184575</v>
      </c>
      <c r="C20" s="33">
        <f>'[5]вспомогат'!C18</f>
        <v>5638878</v>
      </c>
      <c r="D20" s="38">
        <f>'[5]вспомогат'!D18</f>
        <v>782566</v>
      </c>
      <c r="E20" s="33">
        <f>'[5]вспомогат'!G18</f>
        <v>5668627.73</v>
      </c>
      <c r="F20" s="38">
        <f>'[5]вспомогат'!H18</f>
        <v>239535.1400000006</v>
      </c>
      <c r="G20" s="39">
        <f>'[5]вспомогат'!I18</f>
        <v>30.608937776494326</v>
      </c>
      <c r="H20" s="35">
        <f>'[5]вспомогат'!J18</f>
        <v>-543030.8599999994</v>
      </c>
      <c r="I20" s="36">
        <f>'[5]вспомогат'!K18</f>
        <v>100.5275824374991</v>
      </c>
      <c r="J20" s="37">
        <f>'[5]вспомогат'!L18</f>
        <v>29749.730000000447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12633701</v>
      </c>
      <c r="D21" s="38">
        <f>'[5]вспомогат'!D19</f>
        <v>1533137</v>
      </c>
      <c r="E21" s="33">
        <f>'[5]вспомогат'!G19</f>
        <v>13319532.61</v>
      </c>
      <c r="F21" s="38">
        <f>'[5]вспомогат'!H19</f>
        <v>432962.1499999985</v>
      </c>
      <c r="G21" s="39">
        <f>'[5]вспомогат'!I19</f>
        <v>28.240277939936124</v>
      </c>
      <c r="H21" s="35">
        <f>'[5]вспомогат'!J19</f>
        <v>-1100174.8500000015</v>
      </c>
      <c r="I21" s="36">
        <f>'[5]вспомогат'!K19</f>
        <v>105.42858826562383</v>
      </c>
      <c r="J21" s="37">
        <f>'[5]вспомогат'!L19</f>
        <v>685831.6099999994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28102827</v>
      </c>
      <c r="D22" s="38">
        <f>'[5]вспомогат'!D20</f>
        <v>3935390</v>
      </c>
      <c r="E22" s="33">
        <f>'[5]вспомогат'!G20</f>
        <v>27318635.69</v>
      </c>
      <c r="F22" s="38">
        <f>'[5]вспомогат'!H20</f>
        <v>1429179.6100000031</v>
      </c>
      <c r="G22" s="39">
        <f>'[5]вспомогат'!I20</f>
        <v>36.31608582630954</v>
      </c>
      <c r="H22" s="35">
        <f>'[5]вспомогат'!J20</f>
        <v>-2506210.389999997</v>
      </c>
      <c r="I22" s="36">
        <f>'[5]вспомогат'!K20</f>
        <v>97.20956432603738</v>
      </c>
      <c r="J22" s="37">
        <f>'[5]вспомогат'!L20</f>
        <v>-784191.3099999987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19022027</v>
      </c>
      <c r="D23" s="38">
        <f>'[5]вспомогат'!D21</f>
        <v>3215048</v>
      </c>
      <c r="E23" s="33">
        <f>'[5]вспомогат'!G21</f>
        <v>18929694.1</v>
      </c>
      <c r="F23" s="38">
        <f>'[5]вспомогат'!H21</f>
        <v>834300.8200000003</v>
      </c>
      <c r="G23" s="39">
        <f>'[5]вспомогат'!I21</f>
        <v>25.94987135495334</v>
      </c>
      <c r="H23" s="35">
        <f>'[5]вспомогат'!J21</f>
        <v>-2380747.1799999997</v>
      </c>
      <c r="I23" s="36">
        <f>'[5]вспомогат'!K21</f>
        <v>99.51460010018913</v>
      </c>
      <c r="J23" s="37">
        <f>'[5]вспомогат'!L21</f>
        <v>-92332.89999999851</v>
      </c>
    </row>
    <row r="24" spans="1:10" ht="12.75">
      <c r="A24" s="32" t="s">
        <v>26</v>
      </c>
      <c r="B24" s="33">
        <f>'[5]вспомогат'!B22</f>
        <v>37702539</v>
      </c>
      <c r="C24" s="33">
        <f>'[5]вспомогат'!C22</f>
        <v>27341417</v>
      </c>
      <c r="D24" s="38">
        <f>'[5]вспомогат'!D22</f>
        <v>3277641</v>
      </c>
      <c r="E24" s="33">
        <f>'[5]вспомогат'!G22</f>
        <v>27153223.64</v>
      </c>
      <c r="F24" s="38">
        <f>'[5]вспомогат'!H22</f>
        <v>763178.1000000015</v>
      </c>
      <c r="G24" s="39">
        <f>'[5]вспомогат'!I22</f>
        <v>23.28437129020541</v>
      </c>
      <c r="H24" s="35">
        <f>'[5]вспомогат'!J22</f>
        <v>-2514462.8999999985</v>
      </c>
      <c r="I24" s="36">
        <f>'[5]вспомогат'!K22</f>
        <v>99.31169127042683</v>
      </c>
      <c r="J24" s="37">
        <f>'[5]вспомогат'!L22</f>
        <v>-188193.3599999994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14669679</v>
      </c>
      <c r="D25" s="38">
        <f>'[5]вспомогат'!D23</f>
        <v>1890080</v>
      </c>
      <c r="E25" s="33">
        <f>'[5]вспомогат'!G23</f>
        <v>13903171.12</v>
      </c>
      <c r="F25" s="38">
        <f>'[5]вспомогат'!H23</f>
        <v>336982.4299999997</v>
      </c>
      <c r="G25" s="39">
        <f>'[5]вспомогат'!I23</f>
        <v>17.82900353424192</v>
      </c>
      <c r="H25" s="35">
        <f>'[5]вспомогат'!J23</f>
        <v>-1553097.5700000003</v>
      </c>
      <c r="I25" s="36">
        <f>'[5]вспомогат'!K23</f>
        <v>94.77488307685532</v>
      </c>
      <c r="J25" s="37">
        <f>'[5]вспомогат'!L23</f>
        <v>-766507.8800000008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13497306</v>
      </c>
      <c r="D26" s="38">
        <f>'[5]вспомогат'!D24</f>
        <v>1924711</v>
      </c>
      <c r="E26" s="33">
        <f>'[5]вспомогат'!G24</f>
        <v>16120227.96</v>
      </c>
      <c r="F26" s="38">
        <f>'[5]вспомогат'!H24</f>
        <v>704894.1500000004</v>
      </c>
      <c r="G26" s="39">
        <f>'[5]вспомогат'!I24</f>
        <v>36.623376184788285</v>
      </c>
      <c r="H26" s="35">
        <f>'[5]вспомогат'!J24</f>
        <v>-1219816.8499999996</v>
      </c>
      <c r="I26" s="36">
        <f>'[5]вспомогат'!K24</f>
        <v>119.43292950459892</v>
      </c>
      <c r="J26" s="37">
        <f>'[5]вспомогат'!L24</f>
        <v>2622921.960000001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19649347</v>
      </c>
      <c r="D27" s="38">
        <f>'[5]вспомогат'!D25</f>
        <v>2385185</v>
      </c>
      <c r="E27" s="33">
        <f>'[5]вспомогат'!G25</f>
        <v>20455871.32</v>
      </c>
      <c r="F27" s="38">
        <f>'[5]вспомогат'!H25</f>
        <v>773529.629999999</v>
      </c>
      <c r="G27" s="39">
        <f>'[5]вспомогат'!I25</f>
        <v>32.43059259554286</v>
      </c>
      <c r="H27" s="35">
        <f>'[5]вспомогат'!J25</f>
        <v>-1611655.370000001</v>
      </c>
      <c r="I27" s="36">
        <f>'[5]вспомогат'!K25</f>
        <v>104.1045858674082</v>
      </c>
      <c r="J27" s="37">
        <f>'[5]вспомогат'!L25</f>
        <v>806524.3200000003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13528359</v>
      </c>
      <c r="D28" s="38">
        <f>'[5]вспомогат'!D26</f>
        <v>2000964</v>
      </c>
      <c r="E28" s="33">
        <f>'[5]вспомогат'!G26</f>
        <v>12951661.1</v>
      </c>
      <c r="F28" s="38">
        <f>'[5]вспомогат'!H26</f>
        <v>648880.9499999993</v>
      </c>
      <c r="G28" s="39">
        <f>'[5]вспомогат'!I26</f>
        <v>32.42841700300452</v>
      </c>
      <c r="H28" s="35">
        <f>'[5]вспомогат'!J26</f>
        <v>-1352083.0500000007</v>
      </c>
      <c r="I28" s="36">
        <f>'[5]вспомогат'!K26</f>
        <v>95.73711859657183</v>
      </c>
      <c r="J28" s="37">
        <f>'[5]вспомогат'!L26</f>
        <v>-576697.9000000004</v>
      </c>
    </row>
    <row r="29" spans="1:10" ht="12.75">
      <c r="A29" s="32" t="s">
        <v>31</v>
      </c>
      <c r="B29" s="33">
        <f>'[5]вспомогат'!B27</f>
        <v>15160473</v>
      </c>
      <c r="C29" s="33">
        <f>'[5]вспомогат'!C27</f>
        <v>10602852</v>
      </c>
      <c r="D29" s="38">
        <f>'[5]вспомогат'!D27</f>
        <v>1610535</v>
      </c>
      <c r="E29" s="33">
        <f>'[5]вспомогат'!G27</f>
        <v>10428330.16</v>
      </c>
      <c r="F29" s="38">
        <f>'[5]вспомогат'!H27</f>
        <v>499865.1699999999</v>
      </c>
      <c r="G29" s="39">
        <f>'[5]вспомогат'!I27</f>
        <v>31.03721247908303</v>
      </c>
      <c r="H29" s="35">
        <f>'[5]вспомогат'!J27</f>
        <v>-1110669.83</v>
      </c>
      <c r="I29" s="36">
        <f>'[5]вспомогат'!K27</f>
        <v>98.35401041153833</v>
      </c>
      <c r="J29" s="37">
        <f>'[5]вспомогат'!L27</f>
        <v>-174521.83999999985</v>
      </c>
    </row>
    <row r="30" spans="1:10" ht="12.75">
      <c r="A30" s="32" t="s">
        <v>32</v>
      </c>
      <c r="B30" s="33">
        <f>'[5]вспомогат'!B28</f>
        <v>30186337</v>
      </c>
      <c r="C30" s="33">
        <f>'[5]вспомогат'!C28</f>
        <v>20173023</v>
      </c>
      <c r="D30" s="38">
        <f>'[5]вспомогат'!D28</f>
        <v>2773760</v>
      </c>
      <c r="E30" s="33">
        <f>'[5]вспомогат'!G28</f>
        <v>19435244.88</v>
      </c>
      <c r="F30" s="38">
        <f>'[5]вспомогат'!H28</f>
        <v>738954.5099999979</v>
      </c>
      <c r="G30" s="39">
        <f>'[5]вспомогат'!I28</f>
        <v>26.640895751615062</v>
      </c>
      <c r="H30" s="35">
        <f>'[5]вспомогат'!J28</f>
        <v>-2034805.490000002</v>
      </c>
      <c r="I30" s="36">
        <f>'[5]вспомогат'!K28</f>
        <v>96.34274882847255</v>
      </c>
      <c r="J30" s="37">
        <f>'[5]вспомогат'!L28</f>
        <v>-737778.120000001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37664428</v>
      </c>
      <c r="D31" s="38">
        <f>'[5]вспомогат'!D29</f>
        <v>5176551</v>
      </c>
      <c r="E31" s="33">
        <f>'[5]вспомогат'!G29</f>
        <v>40003865.07</v>
      </c>
      <c r="F31" s="38">
        <f>'[5]вспомогат'!H29</f>
        <v>1912239.3100000024</v>
      </c>
      <c r="G31" s="39">
        <f>'[5]вспомогат'!I29</f>
        <v>36.940412834723396</v>
      </c>
      <c r="H31" s="35">
        <f>'[5]вспомогат'!J29</f>
        <v>-3264311.6899999976</v>
      </c>
      <c r="I31" s="36">
        <f>'[5]вспомогат'!K29</f>
        <v>106.21126403406419</v>
      </c>
      <c r="J31" s="37">
        <f>'[5]вспомогат'!L29</f>
        <v>2339437.0700000003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16411299</v>
      </c>
      <c r="D32" s="38">
        <f>'[5]вспомогат'!D30</f>
        <v>2255380</v>
      </c>
      <c r="E32" s="33">
        <f>'[5]вспомогат'!G30</f>
        <v>16323507.51</v>
      </c>
      <c r="F32" s="38">
        <f>'[5]вспомогат'!H30</f>
        <v>586634.6899999995</v>
      </c>
      <c r="G32" s="39">
        <f>'[5]вспомогат'!I30</f>
        <v>26.010458991389456</v>
      </c>
      <c r="H32" s="35">
        <f>'[5]вспомогат'!J30</f>
        <v>-1668745.3100000005</v>
      </c>
      <c r="I32" s="36">
        <f>'[5]вспомогат'!K30</f>
        <v>99.46505459439865</v>
      </c>
      <c r="J32" s="37">
        <f>'[5]вспомогат'!L30</f>
        <v>-87791.49000000022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17796660</v>
      </c>
      <c r="D33" s="38">
        <f>'[5]вспомогат'!D31</f>
        <v>2622716</v>
      </c>
      <c r="E33" s="33">
        <f>'[5]вспомогат'!G31</f>
        <v>17277723.99</v>
      </c>
      <c r="F33" s="38">
        <f>'[5]вспомогат'!H31</f>
        <v>842561.129999999</v>
      </c>
      <c r="G33" s="39">
        <f>'[5]вспомогат'!I31</f>
        <v>32.12551911834903</v>
      </c>
      <c r="H33" s="35">
        <f>'[5]вспомогат'!J31</f>
        <v>-1780154.870000001</v>
      </c>
      <c r="I33" s="36">
        <f>'[5]вспомогат'!K31</f>
        <v>97.08408201314178</v>
      </c>
      <c r="J33" s="37">
        <f>'[5]вспомогат'!L31</f>
        <v>-518936.01000000164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5736994</v>
      </c>
      <c r="D34" s="38">
        <f>'[5]вспомогат'!D32</f>
        <v>970875</v>
      </c>
      <c r="E34" s="33">
        <f>'[5]вспомогат'!G32</f>
        <v>6644696.29</v>
      </c>
      <c r="F34" s="38">
        <f>'[5]вспомогат'!H32</f>
        <v>759316.6299999999</v>
      </c>
      <c r="G34" s="39">
        <f>'[5]вспомогат'!I32</f>
        <v>78.20951512810608</v>
      </c>
      <c r="H34" s="35">
        <f>'[5]вспомогат'!J32</f>
        <v>-211558.3700000001</v>
      </c>
      <c r="I34" s="36">
        <f>'[5]вспомогат'!K32</f>
        <v>115.82191457756448</v>
      </c>
      <c r="J34" s="37">
        <f>'[5]вспомогат'!L32</f>
        <v>907702.29</v>
      </c>
    </row>
    <row r="35" spans="1:10" ht="12.75">
      <c r="A35" s="32" t="s">
        <v>37</v>
      </c>
      <c r="B35" s="33">
        <f>'[5]вспомогат'!B33</f>
        <v>20454169</v>
      </c>
      <c r="C35" s="33">
        <f>'[5]вспомогат'!C33</f>
        <v>15498462</v>
      </c>
      <c r="D35" s="38">
        <f>'[5]вспомогат'!D33</f>
        <v>2037980</v>
      </c>
      <c r="E35" s="33">
        <f>'[5]вспомогат'!G33</f>
        <v>15713226.13</v>
      </c>
      <c r="F35" s="38">
        <f>'[5]вспомогат'!H33</f>
        <v>649796.4800000004</v>
      </c>
      <c r="G35" s="39">
        <f>'[5]вспомогат'!I33</f>
        <v>31.884340376254944</v>
      </c>
      <c r="H35" s="35">
        <f>'[5]вспомогат'!J33</f>
        <v>-1388183.5199999996</v>
      </c>
      <c r="I35" s="36">
        <f>'[5]вспомогат'!K33</f>
        <v>101.38571253070143</v>
      </c>
      <c r="J35" s="37">
        <f>'[5]вспомогат'!L33</f>
        <v>214764.13000000082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10895887</v>
      </c>
      <c r="D36" s="38">
        <f>'[5]вспомогат'!D34</f>
        <v>1454073</v>
      </c>
      <c r="E36" s="33">
        <f>'[5]вспомогат'!G34</f>
        <v>12047084.89</v>
      </c>
      <c r="F36" s="38">
        <f>'[5]вспомогат'!H34</f>
        <v>641865.5600000005</v>
      </c>
      <c r="G36" s="39">
        <f>'[5]вспомогат'!I34</f>
        <v>44.14259531674136</v>
      </c>
      <c r="H36" s="35">
        <f>'[5]вспомогат'!J34</f>
        <v>-812207.4399999995</v>
      </c>
      <c r="I36" s="36">
        <f>'[5]вспомогат'!K34</f>
        <v>110.56543528764571</v>
      </c>
      <c r="J36" s="37">
        <f>'[5]вспомогат'!L34</f>
        <v>1151197.8900000006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25622351</v>
      </c>
      <c r="D37" s="38">
        <f>'[5]вспомогат'!D35</f>
        <v>3599651</v>
      </c>
      <c r="E37" s="33">
        <f>'[5]вспомогат'!G35</f>
        <v>25359653.39</v>
      </c>
      <c r="F37" s="38">
        <f>'[5]вспомогат'!H35</f>
        <v>876041.7100000009</v>
      </c>
      <c r="G37" s="39">
        <f>'[5]вспомогат'!I35</f>
        <v>24.336851266970072</v>
      </c>
      <c r="H37" s="35">
        <f>'[5]вспомогат'!J35</f>
        <v>-2723609.289999999</v>
      </c>
      <c r="I37" s="36">
        <f>'[5]вспомогат'!K35</f>
        <v>98.97473260748009</v>
      </c>
      <c r="J37" s="37">
        <f>'[5]вспомогат'!L35</f>
        <v>-262697.6099999994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393574938.6</v>
      </c>
      <c r="F38" s="42">
        <f>SUM(F18:F37)</f>
        <v>18388635.300000004</v>
      </c>
      <c r="G38" s="43">
        <f>F38/D38*100</f>
        <v>33.4222994100172</v>
      </c>
      <c r="H38" s="42">
        <f>SUM(H18:H37)</f>
        <v>-36630425.7</v>
      </c>
      <c r="I38" s="44">
        <f>E38/C38*100</f>
        <v>100.17297778074561</v>
      </c>
      <c r="J38" s="42">
        <f>SUM(J18:J37)</f>
        <v>679621.6000000024</v>
      </c>
    </row>
    <row r="39" spans="1:10" ht="20.25" customHeight="1">
      <c r="A39" s="52" t="s">
        <v>41</v>
      </c>
      <c r="B39" s="53">
        <f>'[5]вспомогат'!B36</f>
        <v>3652985408</v>
      </c>
      <c r="C39" s="53">
        <f>'[5]вспомогат'!C36</f>
        <v>2615102036</v>
      </c>
      <c r="D39" s="53">
        <f>'[5]вспомогат'!D36</f>
        <v>319868893</v>
      </c>
      <c r="E39" s="53">
        <f>'[5]вспомогат'!G36</f>
        <v>2480855642.06</v>
      </c>
      <c r="F39" s="53">
        <f>'[5]вспомогат'!H36</f>
        <v>120208326.98999992</v>
      </c>
      <c r="G39" s="54">
        <f>'[5]вспомогат'!I36</f>
        <v>37.58049926724195</v>
      </c>
      <c r="H39" s="53">
        <f>'[5]вспомогат'!J36</f>
        <v>-199660566.0100001</v>
      </c>
      <c r="I39" s="54">
        <f>'[5]вспомогат'!K36</f>
        <v>94.8664949936202</v>
      </c>
      <c r="J39" s="53">
        <f>'[5]вспомогат'!L36</f>
        <v>-134246393.94000003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2012-09-14T04:37:39Z</dcterms:created>
  <dcterms:modified xsi:type="dcterms:W3CDTF">2012-09-14T04:37:56Z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